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260" windowWidth="12000" windowHeight="6270" tabRatio="795" activeTab="5"/>
  </bookViews>
  <sheets>
    <sheet name="BALANCE" sheetId="1" r:id="rId1"/>
    <sheet name="RUBROS" sheetId="2" r:id="rId2"/>
    <sheet name="R1" sheetId="3" r:id="rId3"/>
    <sheet name="VALORES" sheetId="4" r:id="rId4"/>
    <sheet name="ALERTAR1" sheetId="5" r:id="rId5"/>
    <sheet name="FORMULARIO" sheetId="6" r:id="rId6"/>
    <sheet name="DD_R1" sheetId="7" r:id="rId7"/>
    <sheet name="DD_Ri" sheetId="8" r:id="rId8"/>
    <sheet name="RESGUARDO" sheetId="9" r:id="rId9"/>
  </sheets>
  <definedNames>
    <definedName name="AC">'BALANCE'!$E$3</definedName>
    <definedName name="AC_BC_BnesARzar">'BALANCE'!$E$13</definedName>
    <definedName name="AC_BC_Matles">'BALANCE'!$E$12</definedName>
    <definedName name="AC_BC_MatPri">'BALANCE'!$E$11</definedName>
    <definedName name="AC_BC_MercTsito">'BALANCE'!$E$14</definedName>
    <definedName name="AC_BC_PrevDifInv">'BALANCE'!$E$16</definedName>
    <definedName name="AC_BC_ProdElab">'BALANCE'!$E$10</definedName>
    <definedName name="AC_BC_Varios">'BALANCE'!$E$15</definedName>
    <definedName name="AC_Cred_Otros">'BALANCE'!$E$8</definedName>
    <definedName name="AC_Cred_Ventas">'BALANCE'!$E$7</definedName>
    <definedName name="AC_Disponibilides">'BALANCE'!$E$4</definedName>
    <definedName name="AC_Inversiones">'BALANCE'!$E$5</definedName>
    <definedName name="AF">'BALANCE'!$E$32</definedName>
    <definedName name="AF_Bienes_Uso">'BALANCE'!$E$35</definedName>
    <definedName name="AF_Cred_Otros">'BALANCE'!$E$33</definedName>
    <definedName name="AF_Inversiones">'BALANCE'!$E$34</definedName>
    <definedName name="Desviac">'ALERTAR1'!$C$5:$C$9</definedName>
    <definedName name="Inferior">'ALERTAR1'!$D$5:$D$9</definedName>
    <definedName name="Media">'ALERTAR1'!$B$5:$B$9</definedName>
    <definedName name="PC">'BALANCE'!$E$19</definedName>
    <definedName name="PC_Ddas">'BALANCE'!$E$20</definedName>
    <definedName name="PC_Ddas_Banc">'BALANCE'!$E$22</definedName>
    <definedName name="PC_Ddas_Com">'BALANCE'!$E$21</definedName>
    <definedName name="PC_Ddas_Fisc_Soc">'BALANCE'!$E$24</definedName>
    <definedName name="PC_Ddas_Otras">'BALANCE'!$E$25</definedName>
    <definedName name="PC_Ddas_Pend_pago">'BALANCE'!$E$23</definedName>
    <definedName name="PC_Prev">'BALANCE'!$E$26</definedName>
    <definedName name="PF">'BALANCE'!$E$38</definedName>
    <definedName name="PF_Deudas_Banc">'BALANCE'!$E$40</definedName>
    <definedName name="PF_Deudas_Com">'BALANCE'!$E$39</definedName>
    <definedName name="PF_Deudas_Fisc">'BALANCE'!$E$41</definedName>
    <definedName name="PF_Previsiones">'BALANCE'!$E$42</definedName>
    <definedName name="R_1">'R1'!$B$4</definedName>
    <definedName name="Superior">'ALERTAR1'!$E$5:$E$9</definedName>
  </definedNames>
  <calcPr fullCalcOnLoad="1"/>
</workbook>
</file>

<file path=xl/sharedStrings.xml><?xml version="1.0" encoding="utf-8"?>
<sst xmlns="http://schemas.openxmlformats.org/spreadsheetml/2006/main" count="425" uniqueCount="215">
  <si>
    <t>Activo Circulante</t>
  </si>
  <si>
    <t>Pasivo Circulante</t>
  </si>
  <si>
    <t>Disponible</t>
  </si>
  <si>
    <t>Activo Fijo</t>
  </si>
  <si>
    <t>Pasivo Fijo</t>
  </si>
  <si>
    <t>Neto</t>
  </si>
  <si>
    <t>Gastos Financieros</t>
  </si>
  <si>
    <t>Ingresos de Explotación</t>
  </si>
  <si>
    <t>Dotación Amortización Inmovilizado</t>
  </si>
  <si>
    <t>Inmovilizado Material e Inmaterial</t>
  </si>
  <si>
    <t>Resultado del Ejercicio</t>
  </si>
  <si>
    <t>Realizable</t>
  </si>
  <si>
    <t>Resultados Antes de Impuestos</t>
  </si>
  <si>
    <t>AC</t>
  </si>
  <si>
    <t>AF</t>
  </si>
  <si>
    <t>PC</t>
  </si>
  <si>
    <t>PF</t>
  </si>
  <si>
    <t>DISP</t>
  </si>
  <si>
    <t>RBLE</t>
  </si>
  <si>
    <t>NETO</t>
  </si>
  <si>
    <t>INMI</t>
  </si>
  <si>
    <t>DAI</t>
  </si>
  <si>
    <t>SIGLA</t>
  </si>
  <si>
    <t>MONTO</t>
  </si>
  <si>
    <t>RUBRO</t>
  </si>
  <si>
    <t>PERIODO N° 1</t>
  </si>
  <si>
    <t>31/12/86</t>
  </si>
  <si>
    <t>ACTIVOS CORRIENTES</t>
  </si>
  <si>
    <t>Disponibilidades</t>
  </si>
  <si>
    <t>Inversiones</t>
  </si>
  <si>
    <t>4.1</t>
  </si>
  <si>
    <t>Por Ventas</t>
  </si>
  <si>
    <t>4.2</t>
  </si>
  <si>
    <t>Otros Créditos</t>
  </si>
  <si>
    <t>Bienes de Cambio</t>
  </si>
  <si>
    <t>5.1</t>
  </si>
  <si>
    <t>Productos Elaborados</t>
  </si>
  <si>
    <t>5.2</t>
  </si>
  <si>
    <t>Materias Primas</t>
  </si>
  <si>
    <t>5.3</t>
  </si>
  <si>
    <t>Materiales</t>
  </si>
  <si>
    <t>5.4</t>
  </si>
  <si>
    <t>Otros Bienes a Realizar</t>
  </si>
  <si>
    <t>5.5</t>
  </si>
  <si>
    <t>Mercaderías en Tránsito</t>
  </si>
  <si>
    <t>5.6</t>
  </si>
  <si>
    <t>Varios</t>
  </si>
  <si>
    <t>5.7</t>
  </si>
  <si>
    <t>Prev. P/ dif. de Invent.</t>
  </si>
  <si>
    <t>PASIVOS CORRIENTES</t>
  </si>
  <si>
    <t>Deudas</t>
  </si>
  <si>
    <t>8.1</t>
  </si>
  <si>
    <t>Comerciales</t>
  </si>
  <si>
    <t>8.2</t>
  </si>
  <si>
    <t>Bancarias</t>
  </si>
  <si>
    <t>8.3</t>
  </si>
  <si>
    <t>Div. pendientes de pago</t>
  </si>
  <si>
    <t>8.4</t>
  </si>
  <si>
    <t>Fiscales y sociales</t>
  </si>
  <si>
    <t>8.5</t>
  </si>
  <si>
    <t>Otras Deudas</t>
  </si>
  <si>
    <t>Previsiones</t>
  </si>
  <si>
    <t>CAPITAL DE TRABAJO</t>
  </si>
  <si>
    <t>ACTIVOS NO CORRIENTES</t>
  </si>
  <si>
    <t>Bienes de Uso</t>
  </si>
  <si>
    <t>PASIVOS NO CORRIENTES</t>
  </si>
  <si>
    <t>18.1</t>
  </si>
  <si>
    <t>18.2</t>
  </si>
  <si>
    <t>18.3</t>
  </si>
  <si>
    <t>Fiscales y Sociales</t>
  </si>
  <si>
    <t>PATRIMONIO NETO</t>
  </si>
  <si>
    <t>===============</t>
  </si>
  <si>
    <t>=</t>
  </si>
  <si>
    <t>CUADRO DE RESULTADOS</t>
  </si>
  <si>
    <t>--------------------</t>
  </si>
  <si>
    <t>EN MILES DE AUSTRALES</t>
  </si>
  <si>
    <t>PERIODO Nª 1</t>
  </si>
  <si>
    <t>VENTAS NETAS</t>
  </si>
  <si>
    <t>COSTO DE VENTAS</t>
  </si>
  <si>
    <t>RES. X TEN. ACT. NO FIN</t>
  </si>
  <si>
    <t>GASTOS DE ADMINISTRACION</t>
  </si>
  <si>
    <t>GASTOS DE COMERCIALIZACION</t>
  </si>
  <si>
    <t>AMORTIZACION</t>
  </si>
  <si>
    <t>IMPUESTOS</t>
  </si>
  <si>
    <t>PREV. P/ DDES. INCOBBLES</t>
  </si>
  <si>
    <t>EFECTO DE LA FINANZIACION</t>
  </si>
  <si>
    <t>RESULTADO NO OPERATIVO</t>
  </si>
  <si>
    <t>COMPRAS</t>
  </si>
  <si>
    <t>AC_Disponibilides</t>
  </si>
  <si>
    <t>AC_Inversiones</t>
  </si>
  <si>
    <t>AC_Cred_Ventas</t>
  </si>
  <si>
    <t>AC_Cred_Otros</t>
  </si>
  <si>
    <t>AC_BC_Varios</t>
  </si>
  <si>
    <t>PC_Ddas_Com</t>
  </si>
  <si>
    <t>PC_Ddas_Banc</t>
  </si>
  <si>
    <t>PC_Ddas_Pend_pago</t>
  </si>
  <si>
    <t>PC_Ddas_Fisc_Soc</t>
  </si>
  <si>
    <t>PC_Ddas_Otras</t>
  </si>
  <si>
    <t>CT</t>
  </si>
  <si>
    <t>AF_Cred_Otros</t>
  </si>
  <si>
    <t>AF_Inversiones</t>
  </si>
  <si>
    <t>AF_Bienes_Uso</t>
  </si>
  <si>
    <t>PN</t>
  </si>
  <si>
    <t>RES_Cto_Vtas</t>
  </si>
  <si>
    <t>RES_Vtas</t>
  </si>
  <si>
    <t>RES_Ten_Act_no_Fin</t>
  </si>
  <si>
    <t>RES_Gtos_Adm</t>
  </si>
  <si>
    <t>RES_Com</t>
  </si>
  <si>
    <t>RES_Amortización</t>
  </si>
  <si>
    <t>RES_Antes_Impto</t>
  </si>
  <si>
    <t>RES_Impuesto</t>
  </si>
  <si>
    <t>RES_Ddes_Inc</t>
  </si>
  <si>
    <t>RES_Explotación</t>
  </si>
  <si>
    <t>RES_Efecto_Infla</t>
  </si>
  <si>
    <t>RES_No_Operativo</t>
  </si>
  <si>
    <t>RES_Período</t>
  </si>
  <si>
    <t>PF_Deudas_Com</t>
  </si>
  <si>
    <t>PF_Deudas_Banc</t>
  </si>
  <si>
    <t>PF_Deudas_Fisc</t>
  </si>
  <si>
    <t>PF_Previsiones</t>
  </si>
  <si>
    <t>BALANCE</t>
  </si>
  <si>
    <t>PC_Prev</t>
  </si>
  <si>
    <t>PC_Ddas</t>
  </si>
  <si>
    <t>Créditos</t>
  </si>
  <si>
    <t>AC_BC_ProdElab</t>
  </si>
  <si>
    <t>AC_BC_MatPri</t>
  </si>
  <si>
    <t>AC_BC_Matles</t>
  </si>
  <si>
    <t>AC_BC_BnesARzar</t>
  </si>
  <si>
    <t>AC_BC_MercTsito</t>
  </si>
  <si>
    <t>AC_BC_PrevDifInv</t>
  </si>
  <si>
    <t>RATIO</t>
  </si>
  <si>
    <t>CÁLCULO</t>
  </si>
  <si>
    <t>R_1</t>
  </si>
  <si>
    <t>Liquidez a Mediano Plazo o Solvencia</t>
  </si>
  <si>
    <t>R_1 =</t>
  </si>
  <si>
    <t>Activo Circulante/Pasivo Circulante</t>
  </si>
  <si>
    <t>Valor</t>
  </si>
  <si>
    <t>R_2</t>
  </si>
  <si>
    <t>R_3</t>
  </si>
  <si>
    <t>R_4</t>
  </si>
  <si>
    <t>R_5</t>
  </si>
  <si>
    <t>R_6</t>
  </si>
  <si>
    <t>R_7</t>
  </si>
  <si>
    <t>R_8</t>
  </si>
  <si>
    <t>R_9</t>
  </si>
  <si>
    <t>R_10</t>
  </si>
  <si>
    <t>R_11</t>
  </si>
  <si>
    <t>R_12</t>
  </si>
  <si>
    <t>R_13</t>
  </si>
  <si>
    <t>R_14</t>
  </si>
  <si>
    <t>R_15</t>
  </si>
  <si>
    <t>R_16</t>
  </si>
  <si>
    <t>R_17</t>
  </si>
  <si>
    <t>R_18</t>
  </si>
  <si>
    <t>Ficha</t>
  </si>
  <si>
    <t xml:space="preserve">Datos de la Ficha </t>
  </si>
  <si>
    <t>Nombre:</t>
  </si>
  <si>
    <t>Liquidez a Mediano Plazo</t>
  </si>
  <si>
    <t xml:space="preserve">Alias:   </t>
  </si>
  <si>
    <t>Solvencia</t>
  </si>
  <si>
    <t>Objetivo:</t>
  </si>
  <si>
    <t xml:space="preserve">Cada indicador debe tener un objetivo explícito, formulado en función de los servicios, actividades o utilización de los recursos que se vayan a evaluar. </t>
  </si>
  <si>
    <t>Campo de aplicación:</t>
  </si>
  <si>
    <t xml:space="preserve"> Este apartado debe indicar a qué tipo de actividad se puede aplicar el indicador. También se puede expresar si es adecuado para comparar empresas o existen limitaciones para ello.</t>
  </si>
  <si>
    <t>Se pueden incluir aquí otras limitaciones en cuanto a la aplicación del indicador.</t>
  </si>
  <si>
    <t xml:space="preserve">Nota - El apartado puede incluir salvedades y ejemplos que muestren cómo se puede aplicar el indicador. </t>
  </si>
  <si>
    <t>Definición del indicador:</t>
  </si>
  <si>
    <t>Cada indicador se debe definir únicamente respecto a los datos que se han de recoger y/o a la relación que se debe establecer entre los mismos.</t>
  </si>
  <si>
    <t>El apartado debería incluir también las definiciones de los términos especiales utilizados en la definición del indicador, a no ser que estén ya definidos en alguna otra sección, así como los términos utilizados en la descripción del método que se vaya a emplear.</t>
  </si>
  <si>
    <t xml:space="preserve">Los términos inequívocos utilizados en sentido habitual no necesitan definirse. </t>
  </si>
  <si>
    <t>Método:</t>
  </si>
  <si>
    <t>Activo Corriente / Pasivo Corriente</t>
  </si>
  <si>
    <t>Método 1:</t>
  </si>
  <si>
    <t>=AC/PC</t>
  </si>
  <si>
    <t>Interpretación y factores que afectan al indicador:</t>
  </si>
  <si>
    <t>La interpretación puede incluir la información necesaria para interpretar los resultados de la utilización del indicador.</t>
  </si>
  <si>
    <t>Nota - Se puede indicar el intervalo de variación total del indicador, así como incluir un apartado indicando al usuario de esta norma cuál es el valor ideal, si el máximo , mínimo u óptimo. En la mayoría de los casos, o se dispone actualmente de la información sobre las variaciones que se encuentran normalmente en las bibliotecas. Esta información se añadirá cuando vaya apareciendo.</t>
  </si>
  <si>
    <t>El apartado de interpretación puede incluir información sobre la variabilidad esperada, por ejemplo, variaciones estacionales, o dependientes de la hora del día.</t>
  </si>
  <si>
    <t xml:space="preserve">Este apartado también puede incluir información sobre factores internos o externos a la empresa que pueden afectar a los resultados. </t>
  </si>
  <si>
    <t>Indicadores relacionados</t>
  </si>
  <si>
    <t xml:space="preserve"> Indica la re relación del indicador con otros indicadores. </t>
  </si>
  <si>
    <t>Fuente:</t>
  </si>
  <si>
    <t xml:space="preserve"> Proporcionar referencias bibliográficas de la fuente del indicador. La descripción debe indicar con claridad si el indicador, tal como se describe, es una versión modificada del descripto en el documento fuente. </t>
  </si>
  <si>
    <t>Fuente 1:</t>
  </si>
  <si>
    <t>Fuente 1</t>
  </si>
  <si>
    <t>Fuente 2:</t>
  </si>
  <si>
    <t>Fuente 2</t>
  </si>
  <si>
    <t>Fuente 3:</t>
  </si>
  <si>
    <t>Fuente 3</t>
  </si>
  <si>
    <t xml:space="preserve">Cada indicador debe tener un único nombre que resulte descriptivo. </t>
  </si>
  <si>
    <t>Este apartado debe indicar a qué tipo de actividad se puede aplicar el indicador. También se puede expresar si es adecuado para comparar empresas o existen limitaciones para ello.</t>
  </si>
  <si>
    <t>Se deben describir de forma concisa los datos que hay que recoger y los cálculos que hay que llevar a cabo.</t>
  </si>
  <si>
    <t>Se debe indicar con claridad si para determinar el valor del indicador es necesario repetir alguna medida.</t>
  </si>
  <si>
    <t>Se pueden describir dos o más métodos alternativos, por ejemplo diferentes datos y cálculos utilizados para producir el mismo indicador.</t>
  </si>
  <si>
    <t>Nota- Por ejemplo, utilizar recuentos totales en ex de muestreo, o utilizar una medida directa en vez de una estimada basada en datos diferentes.</t>
  </si>
  <si>
    <t>Si se describe más de un método, se debe describir primero el que se pueda aplicar de una forma más general.</t>
  </si>
  <si>
    <t>Las descripciones no deben incluir metodología estadística general, como procedimientos de muestreo, tamaño d la muestra, estimación de los intervalos de confianza, ensayos estadísticos, etc.</t>
  </si>
  <si>
    <t>Si se va a utilizar un cuestionario, únicamente se incluirán las preguntas que se vayan a formular y la puntuación utilizada, y no una descripción detallada del diseño del cuestionario.</t>
  </si>
  <si>
    <t xml:space="preserve">Las descripciones de los métodos deben indicar, si es posible, el esfuerzo necesario para la preparación, recogida de los datos  y análisis de los resultados. </t>
  </si>
  <si>
    <t xml:space="preserve">Indica la re relación del indicador con otros indicadores. </t>
  </si>
  <si>
    <t xml:space="preserve">Proporcionar referencias bibliográficas de la fuente del indicador. La descripción debe indicar con claridad si el indicador, tal como se describe, es una versión modificada del descripto en el documento fuente. </t>
  </si>
  <si>
    <t>Modelización de un sistema de indicadores de alerta</t>
  </si>
  <si>
    <t>Niveles de alerta para las empresas industriales Españolas</t>
  </si>
  <si>
    <t>Media</t>
  </si>
  <si>
    <t>Desviac.</t>
  </si>
  <si>
    <t>Inferior</t>
  </si>
  <si>
    <t>Superior</t>
  </si>
  <si>
    <t>Nivel 5</t>
  </si>
  <si>
    <t>Nivel 4</t>
  </si>
  <si>
    <t>Nivel 3</t>
  </si>
  <si>
    <t>Nivel 2</t>
  </si>
  <si>
    <t>Nivel 1</t>
  </si>
  <si>
    <t>Preparar con function la media el Desviac. Inferior Superior</t>
  </si>
  <si>
    <t>Observar el libro Aplicación informatica</t>
  </si>
  <si>
    <t>R1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</si>
</sst>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quot;$&quot;"/>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_);\(#,##0.00\)"/>
    <numFmt numFmtId="181" formatCode="#,##0_);\(#,##0\)"/>
    <numFmt numFmtId="182" formatCode="#,##\ 0"/>
  </numFmts>
  <fonts count="9">
    <font>
      <sz val="10"/>
      <name val="Arial"/>
      <family val="0"/>
    </font>
    <font>
      <u val="single"/>
      <sz val="10"/>
      <color indexed="12"/>
      <name val="Arial"/>
      <family val="0"/>
    </font>
    <font>
      <b/>
      <sz val="10"/>
      <color indexed="40"/>
      <name val="Arial"/>
      <family val="2"/>
    </font>
    <font>
      <b/>
      <sz val="10"/>
      <color indexed="62"/>
      <name val="Tahoma"/>
      <family val="2"/>
    </font>
    <font>
      <b/>
      <sz val="10"/>
      <color indexed="12"/>
      <name val="Tahoma"/>
      <family val="2"/>
    </font>
    <font>
      <sz val="10"/>
      <color indexed="12"/>
      <name val="Arial"/>
      <family val="2"/>
    </font>
    <font>
      <sz val="10"/>
      <name val="Arial Black"/>
      <family val="2"/>
    </font>
    <font>
      <b/>
      <sz val="10"/>
      <color indexed="62"/>
      <name val="Arial"/>
      <family val="2"/>
    </font>
    <font>
      <sz val="8"/>
      <name val="Arial"/>
      <family val="0"/>
    </font>
  </fonts>
  <fills count="10">
    <fill>
      <patternFill/>
    </fill>
    <fill>
      <patternFill patternType="gray125"/>
    </fill>
    <fill>
      <patternFill patternType="solid">
        <fgColor indexed="62"/>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34"/>
        <bgColor indexed="64"/>
      </patternFill>
    </fill>
    <fill>
      <patternFill patternType="solid">
        <fgColor indexed="40"/>
        <bgColor indexed="64"/>
      </patternFill>
    </fill>
    <fill>
      <patternFill patternType="solid">
        <fgColor indexed="47"/>
        <bgColor indexed="64"/>
      </patternFill>
    </fill>
  </fills>
  <borders count="37">
    <border>
      <left/>
      <right/>
      <top/>
      <bottom/>
      <diagonal/>
    </border>
    <border>
      <left>
        <color indexed="63"/>
      </left>
      <right>
        <color indexed="63"/>
      </right>
      <top>
        <color indexed="63"/>
      </top>
      <bottom style="medium"/>
    </border>
    <border>
      <left>
        <color indexed="63"/>
      </left>
      <right>
        <color indexed="63"/>
      </right>
      <top style="medium"/>
      <bottom style="medium"/>
    </border>
    <border>
      <left style="medium">
        <color indexed="62"/>
      </left>
      <right>
        <color indexed="63"/>
      </right>
      <top>
        <color indexed="63"/>
      </top>
      <bottom>
        <color indexed="63"/>
      </bottom>
    </border>
    <border>
      <left style="medium">
        <color indexed="62"/>
      </left>
      <right>
        <color indexed="63"/>
      </right>
      <top>
        <color indexed="63"/>
      </top>
      <bottom style="medium"/>
    </border>
    <border>
      <left style="medium">
        <color indexed="62"/>
      </left>
      <right>
        <color indexed="63"/>
      </right>
      <top style="medium"/>
      <bottom style="medium"/>
    </border>
    <border>
      <left style="medium">
        <color indexed="62"/>
      </left>
      <right>
        <color indexed="63"/>
      </right>
      <top style="medium"/>
      <bottom style="medium">
        <color indexed="62"/>
      </bottom>
    </border>
    <border>
      <left>
        <color indexed="63"/>
      </left>
      <right>
        <color indexed="63"/>
      </right>
      <top style="medium"/>
      <bottom style="medium">
        <color indexed="62"/>
      </bottom>
    </border>
    <border>
      <left>
        <color indexed="63"/>
      </left>
      <right style="medium">
        <color indexed="62"/>
      </right>
      <top>
        <color indexed="63"/>
      </top>
      <bottom>
        <color indexed="63"/>
      </bottom>
    </border>
    <border>
      <left>
        <color indexed="63"/>
      </left>
      <right style="medium">
        <color indexed="62"/>
      </right>
      <top style="medium"/>
      <bottom style="medium"/>
    </border>
    <border>
      <left>
        <color indexed="63"/>
      </left>
      <right style="medium">
        <color indexed="62"/>
      </right>
      <top style="medium"/>
      <bottom style="medium">
        <color indexed="62"/>
      </bottom>
    </border>
    <border>
      <left>
        <color indexed="63"/>
      </left>
      <right>
        <color indexed="63"/>
      </right>
      <top style="thin">
        <color indexed="44"/>
      </top>
      <bottom>
        <color indexed="63"/>
      </bottom>
    </border>
    <border>
      <left>
        <color indexed="63"/>
      </left>
      <right style="thin">
        <color indexed="44"/>
      </right>
      <top style="thin">
        <color indexed="44"/>
      </top>
      <bottom>
        <color indexed="63"/>
      </bottom>
    </border>
    <border>
      <left style="thin">
        <color indexed="44"/>
      </left>
      <right>
        <color indexed="63"/>
      </right>
      <top>
        <color indexed="63"/>
      </top>
      <bottom>
        <color indexed="63"/>
      </bottom>
    </border>
    <border>
      <left>
        <color indexed="63"/>
      </left>
      <right style="thin">
        <color indexed="44"/>
      </right>
      <top>
        <color indexed="63"/>
      </top>
      <bottom>
        <color indexed="63"/>
      </bottom>
    </border>
    <border>
      <left style="thin">
        <color indexed="44"/>
      </left>
      <right>
        <color indexed="63"/>
      </right>
      <top>
        <color indexed="63"/>
      </top>
      <bottom style="thin">
        <color indexed="44"/>
      </bottom>
    </border>
    <border>
      <left>
        <color indexed="63"/>
      </left>
      <right>
        <color indexed="63"/>
      </right>
      <top>
        <color indexed="63"/>
      </top>
      <bottom style="thin">
        <color indexed="44"/>
      </bottom>
    </border>
    <border>
      <left>
        <color indexed="63"/>
      </left>
      <right style="thin">
        <color indexed="44"/>
      </right>
      <top>
        <color indexed="63"/>
      </top>
      <bottom style="thin">
        <color indexed="44"/>
      </bottom>
    </border>
    <border>
      <left style="thin">
        <color indexed="44"/>
      </left>
      <right>
        <color indexed="63"/>
      </right>
      <top style="thin">
        <color indexed="44"/>
      </top>
      <bottom>
        <color indexed="63"/>
      </bottom>
    </border>
    <border>
      <left style="thin">
        <color indexed="13"/>
      </left>
      <right>
        <color indexed="63"/>
      </right>
      <top style="thin">
        <color indexed="13"/>
      </top>
      <bottom>
        <color indexed="63"/>
      </bottom>
    </border>
    <border>
      <left>
        <color indexed="63"/>
      </left>
      <right>
        <color indexed="63"/>
      </right>
      <top style="thin">
        <color indexed="13"/>
      </top>
      <bottom>
        <color indexed="63"/>
      </bottom>
    </border>
    <border>
      <left style="thin">
        <color indexed="13"/>
      </left>
      <right>
        <color indexed="63"/>
      </right>
      <top>
        <color indexed="63"/>
      </top>
      <bottom>
        <color indexed="63"/>
      </bottom>
    </border>
    <border>
      <left>
        <color indexed="63"/>
      </left>
      <right style="thin">
        <color indexed="13"/>
      </right>
      <top>
        <color indexed="63"/>
      </top>
      <bottom>
        <color indexed="63"/>
      </bottom>
    </border>
    <border>
      <left>
        <color indexed="63"/>
      </left>
      <right>
        <color indexed="63"/>
      </right>
      <top>
        <color indexed="63"/>
      </top>
      <bottom style="thin">
        <color indexed="13"/>
      </bottom>
    </border>
    <border>
      <left>
        <color indexed="63"/>
      </left>
      <right style="thin">
        <color indexed="13"/>
      </right>
      <top>
        <color indexed="63"/>
      </top>
      <bottom style="thin">
        <color indexed="13"/>
      </bottom>
    </border>
    <border>
      <left style="thin">
        <color indexed="44"/>
      </left>
      <right>
        <color indexed="63"/>
      </right>
      <top style="thin">
        <color indexed="44"/>
      </top>
      <bottom style="thin">
        <color indexed="44"/>
      </bottom>
    </border>
    <border>
      <left style="medium">
        <color indexed="62"/>
      </left>
      <right>
        <color indexed="63"/>
      </right>
      <top style="medium">
        <color indexed="62"/>
      </top>
      <bottom>
        <color indexed="63"/>
      </bottom>
    </border>
    <border>
      <left>
        <color indexed="63"/>
      </left>
      <right style="medium">
        <color indexed="62"/>
      </right>
      <top style="medium">
        <color indexed="62"/>
      </top>
      <bottom>
        <color indexed="63"/>
      </bottom>
    </border>
    <border>
      <left style="medium">
        <color indexed="62"/>
      </left>
      <right>
        <color indexed="63"/>
      </right>
      <top>
        <color indexed="63"/>
      </top>
      <bottom style="hair">
        <color indexed="62"/>
      </bottom>
    </border>
    <border>
      <left>
        <color indexed="63"/>
      </left>
      <right style="medium">
        <color indexed="62"/>
      </right>
      <top style="hair">
        <color indexed="62"/>
      </top>
      <bottom style="hair">
        <color indexed="62"/>
      </bottom>
    </border>
    <border>
      <left style="medium">
        <color indexed="62"/>
      </left>
      <right>
        <color indexed="63"/>
      </right>
      <top style="hair">
        <color indexed="62"/>
      </top>
      <bottom style="hair">
        <color indexed="62"/>
      </bottom>
    </border>
    <border>
      <left style="medium">
        <color indexed="62"/>
      </left>
      <right>
        <color indexed="63"/>
      </right>
      <top style="hair">
        <color indexed="62"/>
      </top>
      <bottom style="medium">
        <color indexed="62"/>
      </bottom>
    </border>
    <border>
      <left>
        <color indexed="63"/>
      </left>
      <right style="medium">
        <color indexed="62"/>
      </right>
      <top style="hair">
        <color indexed="62"/>
      </top>
      <bottom style="medium">
        <color indexed="62"/>
      </bottom>
    </border>
    <border>
      <left>
        <color indexed="63"/>
      </left>
      <right style="thin">
        <color indexed="44"/>
      </right>
      <top style="thin">
        <color indexed="44"/>
      </top>
      <bottom style="thin">
        <color indexed="44"/>
      </bottom>
    </border>
    <border>
      <left style="thin">
        <color indexed="13"/>
      </left>
      <right>
        <color indexed="63"/>
      </right>
      <top>
        <color indexed="63"/>
      </top>
      <bottom style="thin">
        <color indexed="13"/>
      </bottom>
    </border>
    <border>
      <left style="thin"/>
      <right style="thin"/>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2" borderId="0" xfId="0" applyFont="1" applyFill="1" applyAlignment="1">
      <alignment/>
    </xf>
    <xf numFmtId="0" fontId="4" fillId="3" borderId="1" xfId="0" applyFont="1" applyFill="1" applyBorder="1" applyAlignment="1">
      <alignment/>
    </xf>
    <xf numFmtId="0" fontId="4" fillId="3" borderId="2" xfId="0" applyFont="1" applyFill="1" applyBorder="1" applyAlignment="1">
      <alignment/>
    </xf>
    <xf numFmtId="0" fontId="0" fillId="4" borderId="0" xfId="0" applyFill="1" applyAlignment="1">
      <alignment/>
    </xf>
    <xf numFmtId="0" fontId="5" fillId="4" borderId="0" xfId="0" applyFont="1" applyFill="1" applyAlignment="1">
      <alignment/>
    </xf>
    <xf numFmtId="0" fontId="2" fillId="2" borderId="3" xfId="0" applyFont="1" applyFill="1" applyBorder="1" applyAlignment="1">
      <alignment/>
    </xf>
    <xf numFmtId="0" fontId="3" fillId="3" borderId="4" xfId="0" applyFont="1" applyFill="1" applyBorder="1" applyAlignment="1">
      <alignment/>
    </xf>
    <xf numFmtId="0" fontId="3" fillId="3" borderId="5" xfId="0" applyFont="1" applyFill="1" applyBorder="1" applyAlignment="1">
      <alignment/>
    </xf>
    <xf numFmtId="0" fontId="3" fillId="3" borderId="6" xfId="0" applyFont="1" applyFill="1" applyBorder="1" applyAlignment="1">
      <alignment/>
    </xf>
    <xf numFmtId="0" fontId="4" fillId="3" borderId="7" xfId="0" applyFont="1" applyFill="1" applyBorder="1" applyAlignment="1">
      <alignment/>
    </xf>
    <xf numFmtId="0" fontId="2" fillId="2" borderId="8" xfId="0" applyFont="1" applyFill="1" applyBorder="1" applyAlignment="1">
      <alignment/>
    </xf>
    <xf numFmtId="0" fontId="3" fillId="3" borderId="9" xfId="0" applyFont="1" applyFill="1" applyBorder="1" applyAlignment="1">
      <alignment/>
    </xf>
    <xf numFmtId="0" fontId="3" fillId="3"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horizontal="center"/>
      <protection/>
    </xf>
    <xf numFmtId="181" fontId="0" fillId="0" borderId="0" xfId="0" applyNumberFormat="1" applyAlignment="1" applyProtection="1">
      <alignment/>
      <protection/>
    </xf>
    <xf numFmtId="0" fontId="0" fillId="0" borderId="0" xfId="0" applyAlignment="1" applyProtection="1">
      <alignment horizontal="fill"/>
      <protection/>
    </xf>
    <xf numFmtId="0" fontId="0" fillId="0" borderId="0" xfId="0" applyAlignment="1" applyProtection="1">
      <alignment/>
      <protection/>
    </xf>
    <xf numFmtId="0" fontId="0" fillId="5" borderId="0" xfId="0" applyFill="1" applyBorder="1" applyAlignment="1" applyProtection="1">
      <alignment horizontal="left"/>
      <protection/>
    </xf>
    <xf numFmtId="0" fontId="0" fillId="3" borderId="11" xfId="0" applyFill="1" applyBorder="1" applyAlignment="1" applyProtection="1">
      <alignment horizontal="left"/>
      <protection/>
    </xf>
    <xf numFmtId="0" fontId="0" fillId="3" borderId="12" xfId="0" applyFill="1" applyBorder="1" applyAlignment="1">
      <alignment/>
    </xf>
    <xf numFmtId="0" fontId="0" fillId="5" borderId="13" xfId="0" applyFill="1" applyBorder="1" applyAlignment="1" applyProtection="1">
      <alignment horizontal="left"/>
      <protection/>
    </xf>
    <xf numFmtId="181" fontId="0" fillId="5" borderId="14" xfId="0" applyNumberFormat="1" applyFill="1" applyBorder="1" applyAlignment="1" applyProtection="1">
      <alignment/>
      <protection/>
    </xf>
    <xf numFmtId="0" fontId="0" fillId="5" borderId="15" xfId="0" applyFill="1" applyBorder="1" applyAlignment="1" applyProtection="1">
      <alignment horizontal="left"/>
      <protection/>
    </xf>
    <xf numFmtId="0" fontId="0" fillId="5" borderId="16" xfId="0" applyFill="1" applyBorder="1" applyAlignment="1" applyProtection="1">
      <alignment horizontal="left"/>
      <protection/>
    </xf>
    <xf numFmtId="181" fontId="0" fillId="5" borderId="17" xfId="0" applyNumberFormat="1" applyFill="1" applyBorder="1" applyAlignment="1" applyProtection="1">
      <alignment/>
      <protection/>
    </xf>
    <xf numFmtId="0" fontId="6" fillId="3" borderId="18" xfId="0" applyFont="1" applyFill="1" applyBorder="1" applyAlignment="1" applyProtection="1">
      <alignment horizontal="left"/>
      <protection/>
    </xf>
    <xf numFmtId="0" fontId="6" fillId="3" borderId="11" xfId="0" applyFont="1" applyFill="1" applyBorder="1" applyAlignment="1" applyProtection="1">
      <alignment horizontal="left"/>
      <protection/>
    </xf>
    <xf numFmtId="0" fontId="0" fillId="6" borderId="0" xfId="0" applyFill="1" applyBorder="1" applyAlignment="1" applyProtection="1">
      <alignment horizontal="left"/>
      <protection/>
    </xf>
    <xf numFmtId="0" fontId="6" fillId="7" borderId="19" xfId="0" applyFont="1" applyFill="1" applyBorder="1" applyAlignment="1" applyProtection="1">
      <alignment horizontal="left"/>
      <protection/>
    </xf>
    <xf numFmtId="0" fontId="6" fillId="7" borderId="20" xfId="0" applyFont="1" applyFill="1" applyBorder="1" applyAlignment="1" applyProtection="1">
      <alignment horizontal="left"/>
      <protection/>
    </xf>
    <xf numFmtId="0" fontId="0" fillId="7" borderId="20" xfId="0" applyFill="1" applyBorder="1" applyAlignment="1" applyProtection="1">
      <alignment horizontal="left"/>
      <protection/>
    </xf>
    <xf numFmtId="0" fontId="0" fillId="6" borderId="21" xfId="0" applyFill="1" applyBorder="1" applyAlignment="1" applyProtection="1">
      <alignment horizontal="left"/>
      <protection/>
    </xf>
    <xf numFmtId="181" fontId="0" fillId="6" borderId="22" xfId="0" applyNumberFormat="1" applyFill="1" applyBorder="1" applyAlignment="1" applyProtection="1">
      <alignment/>
      <protection/>
    </xf>
    <xf numFmtId="0" fontId="0" fillId="6" borderId="23" xfId="0" applyFill="1" applyBorder="1" applyAlignment="1" applyProtection="1">
      <alignment horizontal="left"/>
      <protection/>
    </xf>
    <xf numFmtId="181" fontId="0" fillId="6" borderId="24" xfId="0" applyNumberFormat="1" applyFill="1" applyBorder="1" applyAlignment="1" applyProtection="1">
      <alignment/>
      <protection/>
    </xf>
    <xf numFmtId="0" fontId="6" fillId="7" borderId="20" xfId="0" applyFont="1" applyFill="1" applyBorder="1" applyAlignment="1" applyProtection="1">
      <alignment horizontal="right"/>
      <protection/>
    </xf>
    <xf numFmtId="0" fontId="0" fillId="3" borderId="25" xfId="0" applyFill="1" applyBorder="1" applyAlignment="1">
      <alignment/>
    </xf>
    <xf numFmtId="0" fontId="2" fillId="2" borderId="26" xfId="0" applyFont="1" applyFill="1" applyBorder="1" applyAlignment="1">
      <alignment horizontal="center"/>
    </xf>
    <xf numFmtId="0" fontId="2" fillId="2" borderId="27" xfId="0" applyFont="1" applyFill="1" applyBorder="1" applyAlignment="1">
      <alignment horizontal="center"/>
    </xf>
    <xf numFmtId="0" fontId="7" fillId="8" borderId="28" xfId="0" applyFont="1" applyFill="1" applyBorder="1" applyAlignment="1">
      <alignment/>
    </xf>
    <xf numFmtId="178" fontId="7" fillId="8" borderId="29" xfId="0" applyNumberFormat="1" applyFont="1" applyFill="1" applyBorder="1" applyAlignment="1">
      <alignment/>
    </xf>
    <xf numFmtId="0" fontId="7" fillId="8" borderId="30" xfId="0" applyFont="1" applyFill="1" applyBorder="1" applyAlignment="1">
      <alignment/>
    </xf>
    <xf numFmtId="1" fontId="7" fillId="8" borderId="29" xfId="0" applyNumberFormat="1" applyFont="1" applyFill="1" applyBorder="1" applyAlignment="1">
      <alignment/>
    </xf>
    <xf numFmtId="0" fontId="7" fillId="8" borderId="31" xfId="0" applyFont="1" applyFill="1" applyBorder="1" applyAlignment="1">
      <alignment/>
    </xf>
    <xf numFmtId="178" fontId="7" fillId="8" borderId="32" xfId="0" applyNumberFormat="1" applyFont="1" applyFill="1" applyBorder="1" applyAlignment="1">
      <alignment/>
    </xf>
    <xf numFmtId="0" fontId="0" fillId="9" borderId="0" xfId="0" applyFill="1" applyAlignment="1">
      <alignment/>
    </xf>
    <xf numFmtId="177" fontId="0" fillId="5" borderId="33" xfId="0" applyNumberFormat="1" applyFill="1" applyBorder="1" applyAlignment="1">
      <alignment/>
    </xf>
    <xf numFmtId="0" fontId="0" fillId="0" borderId="0" xfId="0" applyAlignment="1" quotePrefix="1">
      <alignment/>
    </xf>
    <xf numFmtId="0" fontId="0" fillId="0" borderId="0" xfId="0" applyAlignment="1">
      <alignment horizontal="center"/>
    </xf>
    <xf numFmtId="0" fontId="0" fillId="6" borderId="34" xfId="0" applyNumberFormat="1" applyFill="1" applyBorder="1" applyAlignment="1" applyProtection="1">
      <alignment horizontal="left"/>
      <protection/>
    </xf>
    <xf numFmtId="0" fontId="0" fillId="0" borderId="0" xfId="0" applyNumberFormat="1" applyAlignment="1" applyProtection="1">
      <alignment horizontal="left"/>
      <protection/>
    </xf>
    <xf numFmtId="0" fontId="0" fillId="5" borderId="13" xfId="0" applyNumberFormat="1" applyFill="1" applyBorder="1" applyAlignment="1" applyProtection="1">
      <alignment horizontal="left"/>
      <protection/>
    </xf>
    <xf numFmtId="0" fontId="0" fillId="4" borderId="35" xfId="0" applyFill="1" applyBorder="1" applyAlignment="1">
      <alignment horizontal="center"/>
    </xf>
    <xf numFmtId="0" fontId="0" fillId="4" borderId="36" xfId="0" applyFill="1" applyBorder="1" applyAlignment="1">
      <alignment horizontal="center"/>
    </xf>
    <xf numFmtId="178" fontId="0" fillId="0" borderId="0" xfId="0" applyNumberFormat="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152400</xdr:colOff>
      <xdr:row>4</xdr:row>
      <xdr:rowOff>0</xdr:rowOff>
    </xdr:to>
    <xdr:pic>
      <xdr:nvPicPr>
        <xdr:cNvPr id="1" name="CommandButton1"/>
        <xdr:cNvPicPr preferRelativeResize="1">
          <a:picLocks noChangeAspect="1"/>
        </xdr:cNvPicPr>
      </xdr:nvPicPr>
      <xdr:blipFill>
        <a:blip r:embed="rId1"/>
        <a:stretch>
          <a:fillRect/>
        </a:stretch>
      </xdr:blipFill>
      <xdr:spPr>
        <a:xfrm>
          <a:off x="762000" y="161925"/>
          <a:ext cx="914400" cy="4857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0"/>
  <dimension ref="A1:E80"/>
  <sheetViews>
    <sheetView zoomScale="90" zoomScaleNormal="90" workbookViewId="0" topLeftCell="A60">
      <selection activeCell="B80" sqref="B80"/>
    </sheetView>
  </sheetViews>
  <sheetFormatPr defaultColWidth="17.8515625" defaultRowHeight="12.75"/>
  <cols>
    <col min="1" max="1" width="3.57421875" style="0" bestFit="1" customWidth="1"/>
    <col min="2" max="2" width="6.421875" style="0" customWidth="1"/>
    <col min="3" max="3" width="29.28125" style="0" customWidth="1"/>
    <col min="4" max="4" width="16.28125" style="0" customWidth="1"/>
  </cols>
  <sheetData>
    <row r="1" spans="2:5" ht="12.75">
      <c r="B1" s="14" t="s">
        <v>120</v>
      </c>
      <c r="D1" s="15" t="s">
        <v>25</v>
      </c>
      <c r="E1" s="15" t="s">
        <v>26</v>
      </c>
    </row>
    <row r="3" spans="1:5" ht="15">
      <c r="A3" t="s">
        <v>13</v>
      </c>
      <c r="B3" s="27"/>
      <c r="C3" s="28" t="s">
        <v>27</v>
      </c>
      <c r="D3" s="20" t="s">
        <v>13</v>
      </c>
      <c r="E3" s="21">
        <f>SUBTOTAL(9,AC_Disponibilides:AC_BC_PrevDifInv)</f>
        <v>235684</v>
      </c>
    </row>
    <row r="4" spans="1:5" ht="12.75">
      <c r="A4" t="s">
        <v>13</v>
      </c>
      <c r="B4" s="53">
        <v>2</v>
      </c>
      <c r="C4" s="19" t="s">
        <v>28</v>
      </c>
      <c r="D4" s="19" t="s">
        <v>88</v>
      </c>
      <c r="E4" s="23">
        <v>4950</v>
      </c>
    </row>
    <row r="5" spans="1:5" ht="12.75">
      <c r="A5" t="s">
        <v>13</v>
      </c>
      <c r="B5" s="53">
        <v>3</v>
      </c>
      <c r="C5" s="19" t="s">
        <v>29</v>
      </c>
      <c r="D5" s="19" t="s">
        <v>89</v>
      </c>
      <c r="E5" s="23">
        <v>40</v>
      </c>
    </row>
    <row r="6" spans="1:5" ht="12.75">
      <c r="A6" t="s">
        <v>13</v>
      </c>
      <c r="B6" s="22">
        <v>4</v>
      </c>
      <c r="C6" s="19" t="s">
        <v>123</v>
      </c>
      <c r="D6" s="19"/>
      <c r="E6" s="23">
        <f>SUBTOTAL(9,AC_Cred_Ventas:AC_Cred_Otros)</f>
        <v>83403</v>
      </c>
    </row>
    <row r="7" spans="1:5" ht="12.75">
      <c r="A7" t="s">
        <v>13</v>
      </c>
      <c r="B7" s="22" t="s">
        <v>30</v>
      </c>
      <c r="C7" s="19" t="s">
        <v>31</v>
      </c>
      <c r="D7" s="19" t="s">
        <v>90</v>
      </c>
      <c r="E7" s="23">
        <v>52011</v>
      </c>
    </row>
    <row r="8" spans="1:5" ht="12.75">
      <c r="A8" t="s">
        <v>13</v>
      </c>
      <c r="B8" s="22" t="s">
        <v>32</v>
      </c>
      <c r="C8" s="19" t="s">
        <v>33</v>
      </c>
      <c r="D8" s="19" t="s">
        <v>91</v>
      </c>
      <c r="E8" s="23">
        <v>31392</v>
      </c>
    </row>
    <row r="9" spans="1:5" ht="12.75">
      <c r="A9" t="s">
        <v>13</v>
      </c>
      <c r="B9" s="22">
        <v>5</v>
      </c>
      <c r="C9" s="19" t="s">
        <v>34</v>
      </c>
      <c r="D9" s="19"/>
      <c r="E9" s="23">
        <f>SUBTOTAL(9,AC_BC_ProdElab:AC_BC_PrevDifInv)</f>
        <v>147291</v>
      </c>
    </row>
    <row r="10" spans="1:5" ht="12.75">
      <c r="A10" t="s">
        <v>13</v>
      </c>
      <c r="B10" s="22" t="s">
        <v>35</v>
      </c>
      <c r="C10" s="19" t="s">
        <v>36</v>
      </c>
      <c r="D10" s="19" t="s">
        <v>124</v>
      </c>
      <c r="E10" s="23">
        <v>36507</v>
      </c>
    </row>
    <row r="11" spans="1:5" ht="12.75">
      <c r="A11" t="s">
        <v>13</v>
      </c>
      <c r="B11" s="22" t="s">
        <v>37</v>
      </c>
      <c r="C11" s="19" t="s">
        <v>38</v>
      </c>
      <c r="D11" s="19" t="s">
        <v>125</v>
      </c>
      <c r="E11" s="23">
        <v>16398</v>
      </c>
    </row>
    <row r="12" spans="1:5" ht="12.75">
      <c r="A12" t="s">
        <v>13</v>
      </c>
      <c r="B12" s="22" t="s">
        <v>39</v>
      </c>
      <c r="C12" s="19" t="s">
        <v>40</v>
      </c>
      <c r="D12" s="19" t="s">
        <v>126</v>
      </c>
      <c r="E12" s="23">
        <v>63659</v>
      </c>
    </row>
    <row r="13" spans="1:5" ht="12.75">
      <c r="A13" t="s">
        <v>13</v>
      </c>
      <c r="B13" s="22" t="s">
        <v>41</v>
      </c>
      <c r="C13" s="19" t="s">
        <v>42</v>
      </c>
      <c r="D13" s="19" t="s">
        <v>127</v>
      </c>
      <c r="E13" s="23">
        <v>26361</v>
      </c>
    </row>
    <row r="14" spans="1:5" ht="12.75">
      <c r="A14" t="s">
        <v>13</v>
      </c>
      <c r="B14" s="22" t="s">
        <v>43</v>
      </c>
      <c r="C14" s="19" t="s">
        <v>44</v>
      </c>
      <c r="D14" s="19" t="s">
        <v>128</v>
      </c>
      <c r="E14" s="23">
        <v>5532</v>
      </c>
    </row>
    <row r="15" spans="1:5" ht="12.75">
      <c r="A15" t="s">
        <v>13</v>
      </c>
      <c r="B15" s="22" t="s">
        <v>45</v>
      </c>
      <c r="C15" s="19" t="s">
        <v>46</v>
      </c>
      <c r="D15" s="19" t="s">
        <v>92</v>
      </c>
      <c r="E15" s="23">
        <v>0</v>
      </c>
    </row>
    <row r="16" spans="1:5" ht="12.75">
      <c r="A16" t="s">
        <v>13</v>
      </c>
      <c r="B16" s="24" t="s">
        <v>47</v>
      </c>
      <c r="C16" s="25" t="s">
        <v>48</v>
      </c>
      <c r="D16" s="25" t="s">
        <v>129</v>
      </c>
      <c r="E16" s="26">
        <v>-1166</v>
      </c>
    </row>
    <row r="18" ht="12.75">
      <c r="E18" s="16"/>
    </row>
    <row r="19" spans="1:5" ht="15">
      <c r="A19" t="s">
        <v>15</v>
      </c>
      <c r="B19" s="30"/>
      <c r="C19" s="31" t="s">
        <v>49</v>
      </c>
      <c r="D19" s="32" t="s">
        <v>15</v>
      </c>
      <c r="E19" s="37">
        <f>SUBTOTAL(9,PC_Ddas:PC_Prev)</f>
        <v>241528</v>
      </c>
    </row>
    <row r="20" spans="1:5" ht="12.75">
      <c r="A20" t="s">
        <v>15</v>
      </c>
      <c r="B20" s="33">
        <v>8</v>
      </c>
      <c r="C20" s="29" t="s">
        <v>50</v>
      </c>
      <c r="D20" s="29" t="s">
        <v>122</v>
      </c>
      <c r="E20" s="34">
        <f>SUBTOTAL(9,PC_Ddas_Com:PC_Prev)</f>
        <v>241528</v>
      </c>
    </row>
    <row r="21" spans="1:5" ht="12.75">
      <c r="A21" t="s">
        <v>15</v>
      </c>
      <c r="B21" s="33" t="s">
        <v>51</v>
      </c>
      <c r="C21" s="29" t="s">
        <v>52</v>
      </c>
      <c r="D21" s="29" t="s">
        <v>93</v>
      </c>
      <c r="E21" s="34">
        <v>94186</v>
      </c>
    </row>
    <row r="22" spans="1:5" ht="12.75">
      <c r="A22" t="s">
        <v>15</v>
      </c>
      <c r="B22" s="33" t="s">
        <v>53</v>
      </c>
      <c r="C22" s="29" t="s">
        <v>54</v>
      </c>
      <c r="D22" s="29" t="s">
        <v>94</v>
      </c>
      <c r="E22" s="34">
        <v>102702</v>
      </c>
    </row>
    <row r="23" spans="1:5" ht="12.75">
      <c r="A23" t="s">
        <v>15</v>
      </c>
      <c r="B23" s="33" t="s">
        <v>55</v>
      </c>
      <c r="C23" s="29" t="s">
        <v>56</v>
      </c>
      <c r="D23" s="29" t="s">
        <v>95</v>
      </c>
      <c r="E23" s="34">
        <v>5</v>
      </c>
    </row>
    <row r="24" spans="1:5" ht="12.75">
      <c r="A24" t="s">
        <v>15</v>
      </c>
      <c r="B24" s="33" t="s">
        <v>57</v>
      </c>
      <c r="C24" s="29" t="s">
        <v>58</v>
      </c>
      <c r="D24" s="29" t="s">
        <v>96</v>
      </c>
      <c r="E24" s="34">
        <v>23967</v>
      </c>
    </row>
    <row r="25" spans="1:5" ht="12.75">
      <c r="A25" t="s">
        <v>15</v>
      </c>
      <c r="B25" s="33" t="s">
        <v>59</v>
      </c>
      <c r="C25" s="29" t="s">
        <v>60</v>
      </c>
      <c r="D25" s="29" t="s">
        <v>97</v>
      </c>
      <c r="E25" s="34">
        <v>15511</v>
      </c>
    </row>
    <row r="26" spans="1:5" ht="12.75">
      <c r="A26" t="s">
        <v>15</v>
      </c>
      <c r="B26" s="51">
        <v>9</v>
      </c>
      <c r="C26" s="35" t="s">
        <v>61</v>
      </c>
      <c r="D26" s="35" t="s">
        <v>121</v>
      </c>
      <c r="E26" s="36">
        <v>5157</v>
      </c>
    </row>
    <row r="28" ht="12.75">
      <c r="E28" s="16"/>
    </row>
    <row r="29" spans="2:5" ht="12.75">
      <c r="B29" s="52">
        <v>11</v>
      </c>
      <c r="C29" s="14" t="s">
        <v>62</v>
      </c>
      <c r="D29" s="14" t="s">
        <v>98</v>
      </c>
      <c r="E29" s="16"/>
    </row>
    <row r="30" ht="12.75">
      <c r="E30" s="16"/>
    </row>
    <row r="31" ht="12.75">
      <c r="E31" s="16"/>
    </row>
    <row r="32" spans="1:5" ht="12.75">
      <c r="A32" t="s">
        <v>14</v>
      </c>
      <c r="B32" s="52">
        <v>12</v>
      </c>
      <c r="C32" s="14" t="s">
        <v>63</v>
      </c>
      <c r="D32" s="14" t="s">
        <v>14</v>
      </c>
      <c r="E32" s="16">
        <f>SUBTOTAL(9,AF_Cred_Otros:AF_Bienes_Uso)</f>
        <v>1145945</v>
      </c>
    </row>
    <row r="33" spans="1:5" ht="12.75">
      <c r="A33" t="s">
        <v>14</v>
      </c>
      <c r="B33" s="52">
        <v>13</v>
      </c>
      <c r="C33" s="14" t="s">
        <v>33</v>
      </c>
      <c r="D33" s="14" t="s">
        <v>99</v>
      </c>
      <c r="E33" s="16">
        <v>34011</v>
      </c>
    </row>
    <row r="34" spans="1:5" ht="12.75">
      <c r="A34" t="s">
        <v>14</v>
      </c>
      <c r="B34" s="52">
        <v>14</v>
      </c>
      <c r="C34" s="14" t="s">
        <v>29</v>
      </c>
      <c r="D34" s="14" t="s">
        <v>100</v>
      </c>
      <c r="E34" s="16">
        <v>689</v>
      </c>
    </row>
    <row r="35" spans="1:5" ht="12.75">
      <c r="A35" t="s">
        <v>14</v>
      </c>
      <c r="B35" s="52">
        <v>15</v>
      </c>
      <c r="C35" s="14" t="s">
        <v>64</v>
      </c>
      <c r="D35" s="14" t="s">
        <v>101</v>
      </c>
      <c r="E35" s="16">
        <v>1111245</v>
      </c>
    </row>
    <row r="36" ht="12.75">
      <c r="E36" s="16"/>
    </row>
    <row r="37" ht="12.75">
      <c r="E37" s="16"/>
    </row>
    <row r="38" spans="1:5" ht="12.75">
      <c r="A38" t="s">
        <v>16</v>
      </c>
      <c r="B38" s="52">
        <v>17</v>
      </c>
      <c r="C38" s="14" t="s">
        <v>65</v>
      </c>
      <c r="D38" s="14" t="s">
        <v>16</v>
      </c>
      <c r="E38" s="16">
        <f>SUBTOTAL(9,PF_Deudas_Com:PF_Previsiones)</f>
        <v>236103</v>
      </c>
    </row>
    <row r="39" spans="1:5" ht="12.75">
      <c r="A39" t="s">
        <v>16</v>
      </c>
      <c r="B39" s="14" t="s">
        <v>66</v>
      </c>
      <c r="C39" s="14" t="s">
        <v>52</v>
      </c>
      <c r="D39" s="14" t="s">
        <v>116</v>
      </c>
      <c r="E39" s="16">
        <v>2699</v>
      </c>
    </row>
    <row r="40" spans="1:5" ht="12.75">
      <c r="A40" t="s">
        <v>16</v>
      </c>
      <c r="B40" s="14" t="s">
        <v>67</v>
      </c>
      <c r="C40" s="14" t="s">
        <v>54</v>
      </c>
      <c r="D40" s="14" t="s">
        <v>117</v>
      </c>
      <c r="E40" s="16">
        <v>190554</v>
      </c>
    </row>
    <row r="41" spans="1:5" ht="12.75">
      <c r="A41" t="s">
        <v>16</v>
      </c>
      <c r="B41" s="14" t="s">
        <v>68</v>
      </c>
      <c r="C41" s="14" t="s">
        <v>69</v>
      </c>
      <c r="D41" s="14" t="s">
        <v>118</v>
      </c>
      <c r="E41" s="16">
        <v>14335</v>
      </c>
    </row>
    <row r="42" spans="1:5" ht="12.75">
      <c r="A42" t="s">
        <v>16</v>
      </c>
      <c r="B42" s="52">
        <v>19</v>
      </c>
      <c r="C42" s="14" t="s">
        <v>61</v>
      </c>
      <c r="D42" s="14" t="s">
        <v>119</v>
      </c>
      <c r="E42" s="16">
        <v>28515</v>
      </c>
    </row>
    <row r="43" ht="12.75">
      <c r="E43" s="16"/>
    </row>
    <row r="44" ht="12.75">
      <c r="E44" s="16"/>
    </row>
    <row r="45" spans="1:5" ht="12.75">
      <c r="A45">
        <v>5</v>
      </c>
      <c r="B45" s="52">
        <v>20</v>
      </c>
      <c r="C45" s="14" t="s">
        <v>70</v>
      </c>
      <c r="D45" s="14" t="s">
        <v>102</v>
      </c>
      <c r="E45" s="16">
        <f>(AC+AF-PC-PF)</f>
        <v>903998</v>
      </c>
    </row>
    <row r="46" spans="3:4" ht="12.75">
      <c r="C46" s="14" t="s">
        <v>71</v>
      </c>
      <c r="D46" s="14"/>
    </row>
    <row r="53" ht="12.75">
      <c r="B53" s="14" t="s">
        <v>73</v>
      </c>
    </row>
    <row r="54" ht="12.75">
      <c r="B54" s="14" t="s">
        <v>74</v>
      </c>
    </row>
    <row r="55" ht="12.75">
      <c r="B55" s="14" t="s">
        <v>75</v>
      </c>
    </row>
    <row r="56" ht="12.75">
      <c r="E56" s="15" t="s">
        <v>76</v>
      </c>
    </row>
    <row r="57" ht="12.75">
      <c r="E57" s="15" t="s">
        <v>26</v>
      </c>
    </row>
    <row r="59" spans="1:5" ht="12.75">
      <c r="A59">
        <v>6</v>
      </c>
      <c r="B59" s="52">
        <v>21</v>
      </c>
      <c r="C59" s="14" t="s">
        <v>77</v>
      </c>
      <c r="D59" s="14" t="s">
        <v>104</v>
      </c>
      <c r="E59" s="18">
        <v>267088</v>
      </c>
    </row>
    <row r="60" ht="12.75">
      <c r="D60" s="14"/>
    </row>
    <row r="61" spans="1:5" ht="12.75">
      <c r="A61">
        <v>6</v>
      </c>
      <c r="B61" s="52">
        <v>22</v>
      </c>
      <c r="C61" s="14" t="s">
        <v>78</v>
      </c>
      <c r="D61" s="14" t="s">
        <v>103</v>
      </c>
      <c r="E61" s="18">
        <v>-209046</v>
      </c>
    </row>
    <row r="62" ht="12.75">
      <c r="D62" s="14"/>
    </row>
    <row r="63" ht="12.75">
      <c r="D63" s="14"/>
    </row>
    <row r="64" spans="1:5" ht="12.75">
      <c r="A64">
        <v>6</v>
      </c>
      <c r="B64" s="52">
        <v>24</v>
      </c>
      <c r="C64" s="14" t="s">
        <v>79</v>
      </c>
      <c r="D64" s="14" t="s">
        <v>105</v>
      </c>
      <c r="E64" s="18">
        <v>-7356</v>
      </c>
    </row>
    <row r="65" spans="1:5" ht="12.75">
      <c r="A65">
        <v>6</v>
      </c>
      <c r="B65" s="52">
        <v>25</v>
      </c>
      <c r="C65" s="14" t="s">
        <v>80</v>
      </c>
      <c r="D65" s="14" t="s">
        <v>106</v>
      </c>
      <c r="E65" s="18">
        <v>-14025</v>
      </c>
    </row>
    <row r="66" spans="1:5" ht="12.75">
      <c r="A66">
        <v>6</v>
      </c>
      <c r="B66" s="52">
        <v>26</v>
      </c>
      <c r="C66" s="14" t="s">
        <v>81</v>
      </c>
      <c r="D66" s="14" t="s">
        <v>107</v>
      </c>
      <c r="E66" s="18">
        <v>-2542</v>
      </c>
    </row>
    <row r="67" spans="1:5" ht="12.75">
      <c r="A67">
        <v>6</v>
      </c>
      <c r="B67" s="52">
        <v>27</v>
      </c>
      <c r="C67" s="14" t="s">
        <v>82</v>
      </c>
      <c r="D67" s="14" t="s">
        <v>108</v>
      </c>
      <c r="E67" s="18">
        <v>-21972</v>
      </c>
    </row>
    <row r="68" spans="2:5" ht="12.75">
      <c r="B68" s="14"/>
      <c r="C68" s="14"/>
      <c r="D68" s="14"/>
      <c r="E68" s="18"/>
    </row>
    <row r="69" spans="2:5" ht="12.75">
      <c r="B69" s="14"/>
      <c r="C69" s="14"/>
      <c r="D69" s="14"/>
      <c r="E69" s="18"/>
    </row>
    <row r="70" spans="1:5" ht="12.75">
      <c r="A70">
        <v>6</v>
      </c>
      <c r="B70" s="52">
        <v>28</v>
      </c>
      <c r="C70" s="14" t="s">
        <v>83</v>
      </c>
      <c r="D70" s="14" t="s">
        <v>110</v>
      </c>
      <c r="E70" s="18">
        <v>-3803</v>
      </c>
    </row>
    <row r="71" spans="1:5" ht="12.75">
      <c r="A71">
        <v>6</v>
      </c>
      <c r="B71" s="52">
        <v>29</v>
      </c>
      <c r="C71" s="14" t="s">
        <v>84</v>
      </c>
      <c r="D71" s="14" t="s">
        <v>111</v>
      </c>
      <c r="E71" s="18">
        <v>-1052</v>
      </c>
    </row>
    <row r="72" ht="12.75">
      <c r="D72" s="14"/>
    </row>
    <row r="73" ht="12.75">
      <c r="D73" s="14"/>
    </row>
    <row r="74" spans="1:5" ht="12.75">
      <c r="A74">
        <v>6</v>
      </c>
      <c r="B74" s="52">
        <v>31</v>
      </c>
      <c r="C74" s="14" t="s">
        <v>85</v>
      </c>
      <c r="D74" s="14" t="s">
        <v>113</v>
      </c>
      <c r="E74" s="18">
        <v>-22458</v>
      </c>
    </row>
    <row r="75" ht="12.75">
      <c r="D75" s="14"/>
    </row>
    <row r="76" ht="12.75">
      <c r="D76" s="14"/>
    </row>
    <row r="77" spans="1:5" ht="12.75">
      <c r="A77">
        <v>6</v>
      </c>
      <c r="B77" s="52">
        <v>33</v>
      </c>
      <c r="C77" s="14" t="s">
        <v>86</v>
      </c>
      <c r="D77" s="14" t="s">
        <v>114</v>
      </c>
      <c r="E77" s="18">
        <v>-1370</v>
      </c>
    </row>
    <row r="78" ht="12.75">
      <c r="D78" s="14"/>
    </row>
    <row r="79" ht="12.75">
      <c r="D79" s="14"/>
    </row>
    <row r="80" spans="1:4" ht="12.75">
      <c r="A80">
        <v>6</v>
      </c>
      <c r="B80" s="52">
        <v>35</v>
      </c>
      <c r="C80" s="14" t="s">
        <v>87</v>
      </c>
      <c r="D80" s="14"/>
    </row>
  </sheetData>
  <dataValidations count="2">
    <dataValidation type="whole" operator="greaterThan" allowBlank="1" showInputMessage="1" showErrorMessage="1" promptTitle="Disponibilidades" prompt="Incluye el dinero en efectivo en caja y bancos del país y del exterior y otros valores de poder cancelatorio y liquidez similar" errorTitle="error" error="El Monto no puede ser Negativo" sqref="E4">
      <formula1>0</formula1>
    </dataValidation>
    <dataValidation allowBlank="1" showInputMessage="1" showErrorMessage="1" promptTitle="Inversiones" prompt="Son las realizadas con el ánimo de obtener una renta u otro beneficio, explícito o implícito. incluyen entre otras_ títulos valores, de`´ositos a plazo fijo en entidades financieras, inmuebles y otras propiedades" sqref="E5"/>
  </dataValidations>
  <printOptions/>
  <pageMargins left="0.75" right="0.75" top="1" bottom="1" header="0" footer="0"/>
  <pageSetup horizontalDpi="96" verticalDpi="96" orientation="portrait" paperSize="9" r:id="rId4"/>
  <ignoredErrors>
    <ignoredError sqref="E57 E1" twoDigitTextYear="1"/>
  </ignoredErrors>
  <legacyDrawing r:id="rId3"/>
  <oleObjects>
    <oleObject progId="Paint.Picture" shapeId="61829" r:id="rId1"/>
    <oleObject progId="Paint.Picture" shapeId="2105598" r:id="rId2"/>
  </oleObjects>
</worksheet>
</file>

<file path=xl/worksheets/sheet2.xml><?xml version="1.0" encoding="utf-8"?>
<worksheet xmlns="http://schemas.openxmlformats.org/spreadsheetml/2006/main" xmlns:r="http://schemas.openxmlformats.org/officeDocument/2006/relationships">
  <sheetPr codeName="Hoja1"/>
  <dimension ref="C1:M32"/>
  <sheetViews>
    <sheetView showGridLines="0" workbookViewId="0" topLeftCell="A3">
      <selection activeCell="E3" sqref="E3"/>
    </sheetView>
  </sheetViews>
  <sheetFormatPr defaultColWidth="11.421875" defaultRowHeight="12.75"/>
  <cols>
    <col min="1" max="1" width="4.28125" style="4" customWidth="1"/>
    <col min="2" max="2" width="1.7109375" style="4" customWidth="1"/>
    <col min="3" max="3" width="33.8515625" style="0" bestFit="1" customWidth="1"/>
    <col min="4" max="4" width="18.140625" style="0" customWidth="1"/>
    <col min="5" max="5" width="9.00390625" style="0" bestFit="1" customWidth="1"/>
    <col min="6" max="6" width="1.7109375" style="0" customWidth="1"/>
    <col min="7" max="7" width="9.00390625" style="5" customWidth="1"/>
    <col min="8" max="13" width="11.421875" style="5" customWidth="1"/>
  </cols>
  <sheetData>
    <row r="1" spans="7:13" s="4" customFormat="1" ht="12.75">
      <c r="G1" s="5"/>
      <c r="H1" s="5"/>
      <c r="I1" s="5"/>
      <c r="J1" s="5"/>
      <c r="K1" s="5"/>
      <c r="L1" s="5"/>
      <c r="M1" s="5"/>
    </row>
    <row r="2" spans="3:6" ht="13.5" thickBot="1">
      <c r="C2" s="6" t="s">
        <v>24</v>
      </c>
      <c r="D2" s="1" t="s">
        <v>22</v>
      </c>
      <c r="E2" s="11" t="s">
        <v>23</v>
      </c>
      <c r="F2" s="4"/>
    </row>
    <row r="3" spans="3:6" ht="13.5" thickBot="1">
      <c r="C3" s="7" t="s">
        <v>0</v>
      </c>
      <c r="D3" s="2" t="s">
        <v>13</v>
      </c>
      <c r="E3" s="12">
        <f>AC</f>
        <v>235684</v>
      </c>
      <c r="F3" s="4"/>
    </row>
    <row r="4" spans="3:6" ht="13.5" thickBot="1">
      <c r="C4" s="8" t="s">
        <v>3</v>
      </c>
      <c r="D4" s="3" t="s">
        <v>14</v>
      </c>
      <c r="E4" s="12"/>
      <c r="F4" s="4"/>
    </row>
    <row r="5" spans="3:6" ht="13.5" thickBot="1">
      <c r="C5" s="8" t="s">
        <v>1</v>
      </c>
      <c r="D5" s="3" t="s">
        <v>15</v>
      </c>
      <c r="E5" s="12">
        <f>PC</f>
        <v>241528</v>
      </c>
      <c r="F5" s="4"/>
    </row>
    <row r="6" spans="3:6" ht="13.5" thickBot="1">
      <c r="C6" s="8" t="s">
        <v>4</v>
      </c>
      <c r="D6" s="3" t="s">
        <v>16</v>
      </c>
      <c r="E6" s="12"/>
      <c r="F6" s="4"/>
    </row>
    <row r="7" spans="3:6" ht="13.5" thickBot="1">
      <c r="C7" s="8" t="s">
        <v>2</v>
      </c>
      <c r="D7" s="3" t="s">
        <v>17</v>
      </c>
      <c r="E7" s="12"/>
      <c r="F7" s="4"/>
    </row>
    <row r="8" spans="3:6" ht="13.5" thickBot="1">
      <c r="C8" s="8" t="s">
        <v>11</v>
      </c>
      <c r="D8" s="3" t="s">
        <v>18</v>
      </c>
      <c r="E8" s="12"/>
      <c r="F8" s="4"/>
    </row>
    <row r="9" spans="3:6" ht="13.5" thickBot="1">
      <c r="C9" s="8" t="s">
        <v>7</v>
      </c>
      <c r="D9" s="3" t="s">
        <v>112</v>
      </c>
      <c r="E9" s="12"/>
      <c r="F9" s="4"/>
    </row>
    <row r="10" spans="3:6" ht="13.5" thickBot="1">
      <c r="C10" s="8" t="s">
        <v>6</v>
      </c>
      <c r="D10" s="3" t="s">
        <v>113</v>
      </c>
      <c r="E10" s="12"/>
      <c r="F10" s="4"/>
    </row>
    <row r="11" spans="3:6" ht="13.5" thickBot="1">
      <c r="C11" s="8" t="s">
        <v>5</v>
      </c>
      <c r="D11" s="3" t="s">
        <v>19</v>
      </c>
      <c r="E11" s="12"/>
      <c r="F11" s="4"/>
    </row>
    <row r="12" spans="3:6" ht="13.5" thickBot="1">
      <c r="C12" s="8" t="s">
        <v>9</v>
      </c>
      <c r="D12" s="3" t="s">
        <v>20</v>
      </c>
      <c r="E12" s="12"/>
      <c r="F12" s="4"/>
    </row>
    <row r="13" spans="3:6" ht="13.5" thickBot="1">
      <c r="C13" s="8" t="s">
        <v>8</v>
      </c>
      <c r="D13" s="3" t="s">
        <v>21</v>
      </c>
      <c r="E13" s="12"/>
      <c r="F13" s="4"/>
    </row>
    <row r="14" spans="3:6" ht="13.5" thickBot="1">
      <c r="C14" s="8" t="s">
        <v>10</v>
      </c>
      <c r="D14" s="3" t="s">
        <v>115</v>
      </c>
      <c r="E14" s="12"/>
      <c r="F14" s="4"/>
    </row>
    <row r="15" spans="3:6" ht="13.5" thickBot="1">
      <c r="C15" s="9" t="s">
        <v>12</v>
      </c>
      <c r="D15" s="10" t="s">
        <v>109</v>
      </c>
      <c r="E15" s="13"/>
      <c r="F15" s="4"/>
    </row>
    <row r="16" spans="3:6" ht="12.75">
      <c r="C16" s="4"/>
      <c r="D16" s="4"/>
      <c r="E16" s="4"/>
      <c r="F16" s="4"/>
    </row>
    <row r="17" s="4" customFormat="1" ht="12.75">
      <c r="G17" s="5"/>
    </row>
    <row r="18" s="4" customFormat="1" ht="12.75">
      <c r="G18" s="5"/>
    </row>
    <row r="19" s="4" customFormat="1" ht="12.75">
      <c r="G19" s="5"/>
    </row>
    <row r="20" s="4" customFormat="1" ht="12.75">
      <c r="G20" s="5"/>
    </row>
    <row r="21" s="4" customFormat="1" ht="12.75">
      <c r="G21" s="5"/>
    </row>
    <row r="22" s="4" customFormat="1" ht="12.75">
      <c r="G22" s="5"/>
    </row>
    <row r="23" s="4" customFormat="1" ht="12.75">
      <c r="G23" s="5"/>
    </row>
    <row r="24" s="4" customFormat="1" ht="12.75">
      <c r="G24" s="5"/>
    </row>
    <row r="25" s="4" customFormat="1" ht="12.75">
      <c r="G25" s="5"/>
    </row>
    <row r="26" s="4" customFormat="1" ht="12.75">
      <c r="G26" s="5"/>
    </row>
    <row r="27" s="4" customFormat="1" ht="12.75">
      <c r="G27" s="5"/>
    </row>
    <row r="28" s="4" customFormat="1" ht="12.75">
      <c r="G28" s="5"/>
    </row>
    <row r="29" s="4" customFormat="1" ht="12.75">
      <c r="G29" s="5"/>
    </row>
    <row r="30" s="4" customFormat="1" ht="12.75">
      <c r="G30" s="5"/>
    </row>
    <row r="31" s="4" customFormat="1" ht="12.75">
      <c r="G31" s="5"/>
    </row>
    <row r="32" s="4" customFormat="1" ht="12.75">
      <c r="G32" s="5"/>
    </row>
  </sheetData>
  <dataValidations count="1">
    <dataValidation type="whole" operator="equal" allowBlank="1" showInputMessage="1" showErrorMessage="1" errorTitle="CUIDADO" sqref="E3">
      <formula1>G3</formula1>
    </dataValidation>
  </dataValidations>
  <printOptions/>
  <pageMargins left="0.75" right="0.75" top="1" bottom="1" header="0" footer="0"/>
  <pageSetup horizontalDpi="96" verticalDpi="96" orientation="portrait" paperSize="9" r:id="rId1"/>
</worksheet>
</file>

<file path=xl/worksheets/sheet3.xml><?xml version="1.0" encoding="utf-8"?>
<worksheet xmlns="http://schemas.openxmlformats.org/spreadsheetml/2006/main" xmlns:r="http://schemas.openxmlformats.org/officeDocument/2006/relationships">
  <sheetPr codeName="Hoja2"/>
  <dimension ref="A1:C4"/>
  <sheetViews>
    <sheetView workbookViewId="0" topLeftCell="A3">
      <selection activeCell="B4" sqref="B4"/>
    </sheetView>
  </sheetViews>
  <sheetFormatPr defaultColWidth="11.421875" defaultRowHeight="12.75"/>
  <sheetData>
    <row r="1" spans="1:3" ht="12.75">
      <c r="A1" t="s">
        <v>130</v>
      </c>
      <c r="C1" t="s">
        <v>131</v>
      </c>
    </row>
    <row r="2" spans="1:2" ht="12.75">
      <c r="A2" t="s">
        <v>132</v>
      </c>
      <c r="B2" t="s">
        <v>133</v>
      </c>
    </row>
    <row r="3" spans="1:2" ht="12.75">
      <c r="A3" t="s">
        <v>134</v>
      </c>
      <c r="B3" t="s">
        <v>135</v>
      </c>
    </row>
    <row r="4" spans="1:2" ht="12.75">
      <c r="A4" s="38" t="s">
        <v>134</v>
      </c>
      <c r="B4" s="48">
        <v>0.975804047563844</v>
      </c>
    </row>
  </sheetData>
  <printOptions/>
  <pageMargins left="0.75" right="0.75" top="1" bottom="1" header="0" footer="0"/>
  <pageSetup horizontalDpi="96" verticalDpi="96" orientation="portrait" paperSize="9" r:id="rId3"/>
  <legacyDrawing r:id="rId2"/>
  <oleObjects>
    <oleObject progId="Equation.3" shapeId="870605" r:id="rId1"/>
  </oleObjects>
</worksheet>
</file>

<file path=xl/worksheets/sheet4.xml><?xml version="1.0" encoding="utf-8"?>
<worksheet xmlns="http://schemas.openxmlformats.org/spreadsheetml/2006/main" xmlns:r="http://schemas.openxmlformats.org/officeDocument/2006/relationships">
  <sheetPr codeName="Hoja3"/>
  <dimension ref="B1:C32"/>
  <sheetViews>
    <sheetView workbookViewId="0" topLeftCell="A1">
      <selection activeCell="A21" sqref="A21:IV39"/>
    </sheetView>
  </sheetViews>
  <sheetFormatPr defaultColWidth="11.421875" defaultRowHeight="12.75"/>
  <cols>
    <col min="1" max="1" width="11.421875" style="47" customWidth="1"/>
    <col min="4" max="13" width="11.421875" style="47" customWidth="1"/>
  </cols>
  <sheetData>
    <row r="1" spans="2:3" ht="13.5" thickBot="1">
      <c r="B1" s="47"/>
      <c r="C1" s="47"/>
    </row>
    <row r="2" spans="2:3" ht="12.75">
      <c r="B2" s="39" t="s">
        <v>130</v>
      </c>
      <c r="C2" s="40" t="s">
        <v>136</v>
      </c>
    </row>
    <row r="3" spans="2:3" ht="12.75">
      <c r="B3" s="41" t="s">
        <v>132</v>
      </c>
      <c r="C3" s="42">
        <f>R_1</f>
        <v>0.975804047563844</v>
      </c>
    </row>
    <row r="4" spans="2:3" ht="12.75">
      <c r="B4" s="43" t="s">
        <v>137</v>
      </c>
      <c r="C4" s="44"/>
    </row>
    <row r="5" spans="2:3" ht="12.75">
      <c r="B5" s="43" t="s">
        <v>138</v>
      </c>
      <c r="C5" s="42"/>
    </row>
    <row r="6" spans="2:3" ht="12.75">
      <c r="B6" s="43" t="s">
        <v>139</v>
      </c>
      <c r="C6" s="42"/>
    </row>
    <row r="7" spans="2:3" ht="12.75">
      <c r="B7" s="43" t="s">
        <v>140</v>
      </c>
      <c r="C7" s="42"/>
    </row>
    <row r="8" spans="2:3" ht="12.75">
      <c r="B8" s="43" t="s">
        <v>141</v>
      </c>
      <c r="C8" s="42"/>
    </row>
    <row r="9" spans="2:3" ht="12.75">
      <c r="B9" s="43" t="s">
        <v>142</v>
      </c>
      <c r="C9" s="42"/>
    </row>
    <row r="10" spans="2:3" ht="12.75">
      <c r="B10" s="43" t="s">
        <v>143</v>
      </c>
      <c r="C10" s="42"/>
    </row>
    <row r="11" spans="2:3" ht="12.75">
      <c r="B11" s="43" t="s">
        <v>144</v>
      </c>
      <c r="C11" s="42"/>
    </row>
    <row r="12" spans="2:3" ht="12.75">
      <c r="B12" s="43" t="s">
        <v>145</v>
      </c>
      <c r="C12" s="42"/>
    </row>
    <row r="13" spans="2:3" ht="12.75">
      <c r="B13" s="43" t="s">
        <v>146</v>
      </c>
      <c r="C13" s="42"/>
    </row>
    <row r="14" spans="2:3" ht="12.75">
      <c r="B14" s="43" t="s">
        <v>147</v>
      </c>
      <c r="C14" s="42"/>
    </row>
    <row r="15" spans="2:3" ht="12.75">
      <c r="B15" s="43" t="s">
        <v>148</v>
      </c>
      <c r="C15" s="42"/>
    </row>
    <row r="16" spans="2:3" ht="12.75">
      <c r="B16" s="43" t="s">
        <v>149</v>
      </c>
      <c r="C16" s="42"/>
    </row>
    <row r="17" spans="2:3" ht="12.75">
      <c r="B17" s="43" t="s">
        <v>150</v>
      </c>
      <c r="C17" s="42"/>
    </row>
    <row r="18" spans="2:3" ht="12.75">
      <c r="B18" s="43" t="s">
        <v>151</v>
      </c>
      <c r="C18" s="42"/>
    </row>
    <row r="19" spans="2:3" ht="12.75">
      <c r="B19" s="43" t="s">
        <v>152</v>
      </c>
      <c r="C19" s="42"/>
    </row>
    <row r="20" spans="2:3" ht="13.5" thickBot="1">
      <c r="B20" s="45" t="s">
        <v>153</v>
      </c>
      <c r="C20" s="46"/>
    </row>
    <row r="21" spans="2:3" ht="12.75">
      <c r="B21" s="47"/>
      <c r="C21" s="47"/>
    </row>
    <row r="22" spans="2:3" ht="12.75">
      <c r="B22" s="47"/>
      <c r="C22" s="47"/>
    </row>
    <row r="23" spans="2:3" ht="12.75">
      <c r="B23" s="47"/>
      <c r="C23" s="47"/>
    </row>
    <row r="24" spans="2:3" ht="12.75">
      <c r="B24" s="47"/>
      <c r="C24" s="47"/>
    </row>
    <row r="25" spans="2:3" ht="12.75">
      <c r="B25" s="47"/>
      <c r="C25" s="47"/>
    </row>
    <row r="26" spans="2:3" ht="12.75">
      <c r="B26" s="47"/>
      <c r="C26" s="47"/>
    </row>
    <row r="27" spans="2:3" ht="12.75">
      <c r="B27" s="47"/>
      <c r="C27" s="47"/>
    </row>
    <row r="28" spans="2:3" ht="12.75">
      <c r="B28" s="47"/>
      <c r="C28" s="47"/>
    </row>
    <row r="29" spans="2:3" ht="12.75">
      <c r="B29" s="47"/>
      <c r="C29" s="47"/>
    </row>
    <row r="30" spans="2:3" ht="12.75">
      <c r="B30" s="47"/>
      <c r="C30" s="47"/>
    </row>
    <row r="31" spans="2:3" ht="12.75">
      <c r="B31" s="47"/>
      <c r="C31" s="47"/>
    </row>
    <row r="32" spans="2:3" ht="12.75">
      <c r="B32" s="47"/>
      <c r="C32" s="47"/>
    </row>
    <row r="33" s="47" customFormat="1" ht="12.75"/>
    <row r="34" s="47" customFormat="1" ht="12.75"/>
    <row r="35" s="47" customFormat="1" ht="12.75"/>
    <row r="36" s="47" customFormat="1" ht="12.75"/>
    <row r="37" s="47" customFormat="1" ht="12.75"/>
    <row r="38" s="47" customFormat="1" ht="12.75"/>
    <row r="39" s="47" customFormat="1" ht="12.75"/>
  </sheetData>
  <printOptions/>
  <pageMargins left="0.75" right="0.75" top="1" bottom="1" header="0" footer="0"/>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Hoja4"/>
  <dimension ref="A1:E13"/>
  <sheetViews>
    <sheetView workbookViewId="0" topLeftCell="A1">
      <selection activeCell="F16" sqref="F16"/>
    </sheetView>
  </sheetViews>
  <sheetFormatPr defaultColWidth="11.421875" defaultRowHeight="12.75"/>
  <sheetData>
    <row r="1" ht="12.75">
      <c r="A1" t="s">
        <v>201</v>
      </c>
    </row>
    <row r="2" ht="12.75">
      <c r="A2" t="s">
        <v>202</v>
      </c>
    </row>
    <row r="4" spans="1:5" ht="12.75">
      <c r="A4" s="54" t="s">
        <v>214</v>
      </c>
      <c r="B4" s="55" t="s">
        <v>203</v>
      </c>
      <c r="C4" s="55" t="s">
        <v>204</v>
      </c>
      <c r="D4" s="55" t="s">
        <v>205</v>
      </c>
      <c r="E4" s="55" t="s">
        <v>206</v>
      </c>
    </row>
    <row r="5" spans="1:5" ht="12.75">
      <c r="A5" s="50" t="s">
        <v>207</v>
      </c>
      <c r="B5" s="56">
        <v>0.99</v>
      </c>
      <c r="C5" s="56">
        <v>0.07</v>
      </c>
      <c r="D5" s="56">
        <v>0.81</v>
      </c>
      <c r="E5" s="56">
        <v>1.06</v>
      </c>
    </row>
    <row r="6" spans="1:5" ht="12.75">
      <c r="A6" s="50" t="s">
        <v>208</v>
      </c>
      <c r="B6" s="56">
        <v>0.73</v>
      </c>
      <c r="C6" s="56">
        <v>0.06</v>
      </c>
      <c r="D6" s="56">
        <v>0.64</v>
      </c>
      <c r="E6" s="56">
        <v>0.9</v>
      </c>
    </row>
    <row r="7" spans="1:5" ht="12.75">
      <c r="A7" s="50" t="s">
        <v>209</v>
      </c>
      <c r="B7" s="56">
        <v>0.6</v>
      </c>
      <c r="C7" s="56">
        <v>0.04</v>
      </c>
      <c r="D7" s="56">
        <v>0.53</v>
      </c>
      <c r="E7" s="56">
        <v>0.71</v>
      </c>
    </row>
    <row r="8" spans="1:5" ht="12.75">
      <c r="A8" s="50" t="s">
        <v>210</v>
      </c>
      <c r="B8" s="56">
        <v>0.48</v>
      </c>
      <c r="C8" s="56">
        <v>0.04</v>
      </c>
      <c r="D8" s="56">
        <v>0.37</v>
      </c>
      <c r="E8" s="56">
        <v>0.56</v>
      </c>
    </row>
    <row r="9" spans="1:5" ht="12.75">
      <c r="A9" s="50" t="s">
        <v>211</v>
      </c>
      <c r="B9" s="56">
        <v>0.22</v>
      </c>
      <c r="C9" s="56">
        <v>0.4</v>
      </c>
      <c r="D9" s="56">
        <v>0.18</v>
      </c>
      <c r="E9" s="56">
        <v>0.42</v>
      </c>
    </row>
    <row r="12" ht="12.75">
      <c r="A12" s="50" t="s">
        <v>212</v>
      </c>
    </row>
    <row r="13" ht="12.75">
      <c r="A13" s="50" t="s">
        <v>213</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codeName="Hoja9"/>
  <dimension ref="A1:A1"/>
  <sheetViews>
    <sheetView tabSelected="1" workbookViewId="0" topLeftCell="A1">
      <selection activeCell="H8" sqref="H8"/>
    </sheetView>
  </sheetViews>
  <sheetFormatPr defaultColWidth="11.421875" defaultRowHeight="12.75"/>
  <sheetData/>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
  <dimension ref="A1:B30"/>
  <sheetViews>
    <sheetView workbookViewId="0" topLeftCell="A1">
      <selection activeCell="B14" sqref="B14"/>
    </sheetView>
  </sheetViews>
  <sheetFormatPr defaultColWidth="11.421875" defaultRowHeight="12.75"/>
  <cols>
    <col min="1" max="1" width="41.57421875" style="0" customWidth="1"/>
  </cols>
  <sheetData>
    <row r="1" ht="12.75">
      <c r="A1" t="s">
        <v>154</v>
      </c>
    </row>
    <row r="2" ht="12.75">
      <c r="A2" t="s">
        <v>155</v>
      </c>
    </row>
    <row r="3" spans="1:2" ht="12.75">
      <c r="A3" t="s">
        <v>156</v>
      </c>
      <c r="B3" t="s">
        <v>157</v>
      </c>
    </row>
    <row r="4" spans="1:2" ht="12.75">
      <c r="A4" t="s">
        <v>158</v>
      </c>
      <c r="B4" t="s">
        <v>159</v>
      </c>
    </row>
    <row r="5" spans="1:2" ht="12.75">
      <c r="A5" t="s">
        <v>160</v>
      </c>
      <c r="B5" t="s">
        <v>161</v>
      </c>
    </row>
    <row r="6" spans="1:2" ht="12.75">
      <c r="A6" t="s">
        <v>162</v>
      </c>
      <c r="B6" t="s">
        <v>163</v>
      </c>
    </row>
    <row r="7" ht="12.75">
      <c r="B7" t="s">
        <v>164</v>
      </c>
    </row>
    <row r="8" ht="12.75">
      <c r="B8" t="s">
        <v>165</v>
      </c>
    </row>
    <row r="9" spans="1:2" ht="12.75">
      <c r="A9" t="s">
        <v>166</v>
      </c>
      <c r="B9" t="s">
        <v>167</v>
      </c>
    </row>
    <row r="10" ht="12.75">
      <c r="B10" t="s">
        <v>168</v>
      </c>
    </row>
    <row r="11" ht="12.75">
      <c r="B11" t="s">
        <v>169</v>
      </c>
    </row>
    <row r="12" spans="1:2" ht="12.75">
      <c r="A12" t="s">
        <v>170</v>
      </c>
      <c r="B12" t="s">
        <v>171</v>
      </c>
    </row>
    <row r="16" spans="1:2" ht="12.75">
      <c r="A16" t="s">
        <v>172</v>
      </c>
      <c r="B16" s="49" t="s">
        <v>173</v>
      </c>
    </row>
    <row r="20" spans="1:2" ht="12.75">
      <c r="A20" s="50" t="s">
        <v>174</v>
      </c>
      <c r="B20" t="s">
        <v>175</v>
      </c>
    </row>
    <row r="21" ht="12.75">
      <c r="B21" t="s">
        <v>176</v>
      </c>
    </row>
    <row r="22" ht="12.75">
      <c r="B22" t="s">
        <v>177</v>
      </c>
    </row>
    <row r="23" ht="12.75">
      <c r="B23" t="s">
        <v>178</v>
      </c>
    </row>
    <row r="25" spans="1:2" ht="12.75">
      <c r="A25" t="s">
        <v>179</v>
      </c>
      <c r="B25" t="s">
        <v>180</v>
      </c>
    </row>
    <row r="27" spans="1:2" ht="12.75">
      <c r="A27" t="s">
        <v>181</v>
      </c>
      <c r="B27" t="s">
        <v>182</v>
      </c>
    </row>
    <row r="28" spans="1:2" ht="12.75">
      <c r="A28" t="s">
        <v>183</v>
      </c>
      <c r="B28" t="s">
        <v>184</v>
      </c>
    </row>
    <row r="29" spans="1:2" ht="12.75">
      <c r="A29" t="s">
        <v>185</v>
      </c>
      <c r="B29" t="s">
        <v>186</v>
      </c>
    </row>
    <row r="30" spans="1:2" ht="12.75">
      <c r="A30" t="s">
        <v>187</v>
      </c>
      <c r="B30" t="s">
        <v>188</v>
      </c>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B27"/>
  <sheetViews>
    <sheetView workbookViewId="0" topLeftCell="A1">
      <selection activeCell="A14" sqref="A14"/>
    </sheetView>
  </sheetViews>
  <sheetFormatPr defaultColWidth="11.421875" defaultRowHeight="12.75"/>
  <cols>
    <col min="1" max="1" width="41.57421875" style="0" customWidth="1"/>
  </cols>
  <sheetData>
    <row r="1" ht="12.75">
      <c r="A1" t="s">
        <v>154</v>
      </c>
    </row>
    <row r="2" ht="12.75">
      <c r="A2" t="s">
        <v>155</v>
      </c>
    </row>
    <row r="3" spans="1:2" ht="12.75">
      <c r="A3" t="s">
        <v>156</v>
      </c>
      <c r="B3" t="s">
        <v>189</v>
      </c>
    </row>
    <row r="4" ht="12.75">
      <c r="A4" t="s">
        <v>158</v>
      </c>
    </row>
    <row r="5" spans="1:2" ht="12.75">
      <c r="A5" t="s">
        <v>160</v>
      </c>
      <c r="B5" t="s">
        <v>161</v>
      </c>
    </row>
    <row r="6" spans="1:2" ht="12.75">
      <c r="A6" t="s">
        <v>162</v>
      </c>
      <c r="B6" t="s">
        <v>190</v>
      </c>
    </row>
    <row r="7" ht="12.75">
      <c r="B7" t="s">
        <v>164</v>
      </c>
    </row>
    <row r="8" ht="12.75">
      <c r="B8" t="s">
        <v>165</v>
      </c>
    </row>
    <row r="9" spans="1:2" ht="12.75">
      <c r="A9" t="s">
        <v>166</v>
      </c>
      <c r="B9" t="s">
        <v>167</v>
      </c>
    </row>
    <row r="10" ht="12.75">
      <c r="B10" t="s">
        <v>168</v>
      </c>
    </row>
    <row r="11" ht="12.75">
      <c r="B11" t="s">
        <v>169</v>
      </c>
    </row>
    <row r="12" spans="1:2" ht="12.75">
      <c r="A12" t="s">
        <v>170</v>
      </c>
      <c r="B12" t="s">
        <v>191</v>
      </c>
    </row>
    <row r="13" ht="12.75">
      <c r="B13" t="s">
        <v>192</v>
      </c>
    </row>
    <row r="14" ht="12.75">
      <c r="B14" t="s">
        <v>193</v>
      </c>
    </row>
    <row r="15" ht="12.75">
      <c r="B15" t="s">
        <v>194</v>
      </c>
    </row>
    <row r="16" ht="12.75">
      <c r="B16" t="s">
        <v>195</v>
      </c>
    </row>
    <row r="17" ht="12.75">
      <c r="B17" t="s">
        <v>196</v>
      </c>
    </row>
    <row r="18" ht="12.75">
      <c r="B18" t="s">
        <v>197</v>
      </c>
    </row>
    <row r="19" ht="12.75">
      <c r="B19" t="s">
        <v>198</v>
      </c>
    </row>
    <row r="20" spans="1:2" ht="12.75">
      <c r="A20" t="s">
        <v>174</v>
      </c>
      <c r="B20" t="s">
        <v>175</v>
      </c>
    </row>
    <row r="21" ht="12.75">
      <c r="B21" t="s">
        <v>176</v>
      </c>
    </row>
    <row r="22" ht="12.75">
      <c r="B22" t="s">
        <v>177</v>
      </c>
    </row>
    <row r="23" ht="12.75">
      <c r="B23" t="s">
        <v>178</v>
      </c>
    </row>
    <row r="25" spans="1:2" ht="12.75">
      <c r="A25" t="s">
        <v>179</v>
      </c>
      <c r="B25" t="s">
        <v>199</v>
      </c>
    </row>
    <row r="27" spans="1:2" ht="12.75">
      <c r="A27" t="s">
        <v>181</v>
      </c>
      <c r="B27" t="s">
        <v>200</v>
      </c>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sheetPr codeName="Hoja6"/>
  <dimension ref="A1:E81"/>
  <sheetViews>
    <sheetView workbookViewId="0" topLeftCell="A50">
      <selection activeCell="E58" sqref="E58"/>
    </sheetView>
  </sheetViews>
  <sheetFormatPr defaultColWidth="17.8515625" defaultRowHeight="12.75"/>
  <cols>
    <col min="1" max="1" width="3.57421875" style="0" customWidth="1"/>
    <col min="2" max="2" width="6.421875" style="0" customWidth="1"/>
    <col min="3" max="3" width="29.28125" style="0" customWidth="1"/>
    <col min="4" max="4" width="16.28125" style="0" customWidth="1"/>
  </cols>
  <sheetData>
    <row r="1" spans="2:5" ht="12.75">
      <c r="B1" s="14" t="s">
        <v>120</v>
      </c>
      <c r="D1" s="15" t="s">
        <v>25</v>
      </c>
      <c r="E1" s="15" t="s">
        <v>26</v>
      </c>
    </row>
    <row r="3" spans="1:5" ht="15">
      <c r="A3" t="s">
        <v>13</v>
      </c>
      <c r="B3" s="27"/>
      <c r="C3" s="28" t="s">
        <v>27</v>
      </c>
      <c r="D3" s="20" t="s">
        <v>13</v>
      </c>
      <c r="E3" s="21"/>
    </row>
    <row r="4" spans="1:5" ht="12.75">
      <c r="A4" t="s">
        <v>13</v>
      </c>
      <c r="B4" s="53">
        <v>2</v>
      </c>
      <c r="C4" s="19" t="s">
        <v>28</v>
      </c>
      <c r="D4" s="19" t="s">
        <v>88</v>
      </c>
      <c r="E4" s="23">
        <v>10000</v>
      </c>
    </row>
    <row r="5" spans="1:5" ht="12.75">
      <c r="A5" t="s">
        <v>13</v>
      </c>
      <c r="B5" s="53">
        <v>3</v>
      </c>
      <c r="C5" s="19" t="s">
        <v>29</v>
      </c>
      <c r="D5" s="19" t="s">
        <v>89</v>
      </c>
      <c r="E5" s="23">
        <v>12</v>
      </c>
    </row>
    <row r="6" spans="1:5" ht="12.75">
      <c r="A6" t="s">
        <v>13</v>
      </c>
      <c r="B6" s="22">
        <v>4</v>
      </c>
      <c r="C6" s="19" t="s">
        <v>123</v>
      </c>
      <c r="D6" s="19"/>
      <c r="E6" s="23"/>
    </row>
    <row r="7" spans="1:5" ht="12.75">
      <c r="A7" t="s">
        <v>13</v>
      </c>
      <c r="B7" s="22" t="s">
        <v>30</v>
      </c>
      <c r="C7" s="19" t="s">
        <v>31</v>
      </c>
      <c r="D7" s="19" t="s">
        <v>90</v>
      </c>
      <c r="E7" s="23">
        <v>51988</v>
      </c>
    </row>
    <row r="8" spans="1:5" ht="12.75">
      <c r="A8" t="s">
        <v>13</v>
      </c>
      <c r="B8" s="22" t="s">
        <v>32</v>
      </c>
      <c r="C8" s="19" t="s">
        <v>33</v>
      </c>
      <c r="D8" s="19" t="s">
        <v>91</v>
      </c>
      <c r="E8" s="23">
        <v>31392</v>
      </c>
    </row>
    <row r="9" spans="1:5" ht="12.75">
      <c r="A9" t="s">
        <v>13</v>
      </c>
      <c r="B9" s="22">
        <v>5</v>
      </c>
      <c r="C9" s="19" t="s">
        <v>34</v>
      </c>
      <c r="D9" s="19"/>
      <c r="E9" s="23"/>
    </row>
    <row r="10" spans="1:5" ht="12.75">
      <c r="A10" t="s">
        <v>13</v>
      </c>
      <c r="B10" s="22" t="s">
        <v>35</v>
      </c>
      <c r="C10" s="19" t="s">
        <v>36</v>
      </c>
      <c r="D10" s="19" t="s">
        <v>124</v>
      </c>
      <c r="E10" s="23">
        <v>36507</v>
      </c>
    </row>
    <row r="11" spans="1:5" ht="12.75">
      <c r="A11" t="s">
        <v>13</v>
      </c>
      <c r="B11" s="22" t="s">
        <v>37</v>
      </c>
      <c r="C11" s="19" t="s">
        <v>38</v>
      </c>
      <c r="D11" s="19" t="s">
        <v>125</v>
      </c>
      <c r="E11" s="23">
        <v>16398</v>
      </c>
    </row>
    <row r="12" spans="1:5" ht="12.75">
      <c r="A12" t="s">
        <v>13</v>
      </c>
      <c r="B12" s="22" t="s">
        <v>39</v>
      </c>
      <c r="C12" s="19" t="s">
        <v>40</v>
      </c>
      <c r="D12" s="19" t="s">
        <v>126</v>
      </c>
      <c r="E12" s="23">
        <v>63659</v>
      </c>
    </row>
    <row r="13" spans="1:5" ht="12.75">
      <c r="A13" t="s">
        <v>13</v>
      </c>
      <c r="B13" s="22" t="s">
        <v>41</v>
      </c>
      <c r="C13" s="19" t="s">
        <v>42</v>
      </c>
      <c r="D13" s="19" t="s">
        <v>127</v>
      </c>
      <c r="E13" s="23">
        <v>26361</v>
      </c>
    </row>
    <row r="14" spans="1:5" ht="12.75">
      <c r="A14" t="s">
        <v>13</v>
      </c>
      <c r="B14" s="22" t="s">
        <v>43</v>
      </c>
      <c r="C14" s="19" t="s">
        <v>44</v>
      </c>
      <c r="D14" s="19" t="s">
        <v>128</v>
      </c>
      <c r="E14" s="23">
        <v>5532</v>
      </c>
    </row>
    <row r="15" spans="1:5" ht="12.75">
      <c r="A15" t="s">
        <v>13</v>
      </c>
      <c r="B15" s="22" t="s">
        <v>45</v>
      </c>
      <c r="C15" s="19" t="s">
        <v>46</v>
      </c>
      <c r="D15" s="19" t="s">
        <v>92</v>
      </c>
      <c r="E15" s="23">
        <v>0</v>
      </c>
    </row>
    <row r="16" spans="1:5" ht="12.75">
      <c r="A16" t="s">
        <v>13</v>
      </c>
      <c r="B16" s="24" t="s">
        <v>47</v>
      </c>
      <c r="C16" s="25" t="s">
        <v>48</v>
      </c>
      <c r="D16" s="25" t="s">
        <v>129</v>
      </c>
      <c r="E16" s="26">
        <v>-1166</v>
      </c>
    </row>
    <row r="18" ht="12.75">
      <c r="E18" s="16"/>
    </row>
    <row r="19" spans="1:5" ht="15">
      <c r="A19" t="s">
        <v>15</v>
      </c>
      <c r="B19" s="30"/>
      <c r="C19" s="31" t="s">
        <v>49</v>
      </c>
      <c r="D19" s="32" t="s">
        <v>15</v>
      </c>
      <c r="E19" s="37"/>
    </row>
    <row r="20" spans="1:5" ht="12.75">
      <c r="A20" t="s">
        <v>15</v>
      </c>
      <c r="B20" s="33">
        <v>8</v>
      </c>
      <c r="C20" s="29" t="s">
        <v>50</v>
      </c>
      <c r="D20" s="29" t="s">
        <v>122</v>
      </c>
      <c r="E20" s="34"/>
    </row>
    <row r="21" spans="1:5" ht="12.75">
      <c r="A21" t="s">
        <v>15</v>
      </c>
      <c r="B21" s="33" t="s">
        <v>51</v>
      </c>
      <c r="C21" s="29" t="s">
        <v>52</v>
      </c>
      <c r="D21" s="29" t="s">
        <v>93</v>
      </c>
      <c r="E21" s="34">
        <v>51457</v>
      </c>
    </row>
    <row r="22" spans="1:5" ht="12.75">
      <c r="A22" t="s">
        <v>15</v>
      </c>
      <c r="B22" s="33" t="s">
        <v>53</v>
      </c>
      <c r="C22" s="29" t="s">
        <v>54</v>
      </c>
      <c r="D22" s="29" t="s">
        <v>94</v>
      </c>
      <c r="E22" s="34">
        <v>123753</v>
      </c>
    </row>
    <row r="23" spans="1:5" ht="12.75">
      <c r="A23" t="s">
        <v>15</v>
      </c>
      <c r="B23" s="33" t="s">
        <v>55</v>
      </c>
      <c r="C23" s="29" t="s">
        <v>56</v>
      </c>
      <c r="D23" s="29" t="s">
        <v>95</v>
      </c>
      <c r="E23" s="34">
        <v>5</v>
      </c>
    </row>
    <row r="24" spans="1:5" ht="12.75">
      <c r="A24" t="s">
        <v>15</v>
      </c>
      <c r="B24" s="33" t="s">
        <v>57</v>
      </c>
      <c r="C24" s="29" t="s">
        <v>58</v>
      </c>
      <c r="D24" s="29" t="s">
        <v>96</v>
      </c>
      <c r="E24" s="34">
        <v>23967</v>
      </c>
    </row>
    <row r="25" spans="1:5" ht="12.75">
      <c r="A25" t="s">
        <v>15</v>
      </c>
      <c r="B25" s="33" t="s">
        <v>59</v>
      </c>
      <c r="C25" s="29" t="s">
        <v>60</v>
      </c>
      <c r="D25" s="29" t="s">
        <v>97</v>
      </c>
      <c r="E25" s="34">
        <v>15511</v>
      </c>
    </row>
    <row r="26" spans="1:5" ht="12.75">
      <c r="A26" t="s">
        <v>15</v>
      </c>
      <c r="B26" s="51">
        <v>9</v>
      </c>
      <c r="C26" s="35" t="s">
        <v>61</v>
      </c>
      <c r="D26" s="35" t="s">
        <v>121</v>
      </c>
      <c r="E26" s="36">
        <v>5157</v>
      </c>
    </row>
    <row r="28" ht="12.75">
      <c r="E28" s="16"/>
    </row>
    <row r="29" spans="2:5" ht="12.75">
      <c r="B29" s="52">
        <v>11</v>
      </c>
      <c r="C29" s="14" t="s">
        <v>62</v>
      </c>
      <c r="D29" s="14" t="s">
        <v>98</v>
      </c>
      <c r="E29" s="16"/>
    </row>
    <row r="30" ht="12.75">
      <c r="E30" s="16"/>
    </row>
    <row r="31" ht="12.75">
      <c r="E31" s="16"/>
    </row>
    <row r="32" spans="1:5" ht="12.75">
      <c r="A32" t="s">
        <v>14</v>
      </c>
      <c r="B32" s="52">
        <v>12</v>
      </c>
      <c r="C32" s="14" t="s">
        <v>63</v>
      </c>
      <c r="D32" s="14" t="s">
        <v>14</v>
      </c>
      <c r="E32" s="16">
        <f>SUBTOTAL(9,AF_Cred_Otros:AF_Bienes_Uso)</f>
        <v>1145945</v>
      </c>
    </row>
    <row r="33" spans="1:5" ht="12.75">
      <c r="A33" t="s">
        <v>14</v>
      </c>
      <c r="B33" s="52">
        <v>13</v>
      </c>
      <c r="C33" s="14" t="s">
        <v>33</v>
      </c>
      <c r="D33" s="14" t="s">
        <v>99</v>
      </c>
      <c r="E33" s="16">
        <v>34011</v>
      </c>
    </row>
    <row r="34" spans="1:5" ht="12.75">
      <c r="A34" t="s">
        <v>14</v>
      </c>
      <c r="B34" s="52">
        <v>14</v>
      </c>
      <c r="C34" s="14" t="s">
        <v>29</v>
      </c>
      <c r="D34" s="14" t="s">
        <v>100</v>
      </c>
      <c r="E34" s="16">
        <v>689</v>
      </c>
    </row>
    <row r="35" spans="1:5" ht="12.75">
      <c r="A35" t="s">
        <v>14</v>
      </c>
      <c r="B35" s="52">
        <v>15</v>
      </c>
      <c r="C35" s="14" t="s">
        <v>64</v>
      </c>
      <c r="D35" s="14" t="s">
        <v>101</v>
      </c>
      <c r="E35" s="16">
        <v>1111245</v>
      </c>
    </row>
    <row r="36" ht="12.75">
      <c r="E36" s="16"/>
    </row>
    <row r="37" ht="12.75">
      <c r="E37" s="16"/>
    </row>
    <row r="38" spans="1:5" ht="12.75">
      <c r="A38" t="s">
        <v>16</v>
      </c>
      <c r="B38" s="52">
        <v>17</v>
      </c>
      <c r="C38" s="14" t="s">
        <v>65</v>
      </c>
      <c r="D38" s="14" t="s">
        <v>16</v>
      </c>
      <c r="E38" s="16">
        <f>SUBTOTAL(9,PF_Deudas_Com:PF_Previsiones)</f>
        <v>236103</v>
      </c>
    </row>
    <row r="39" spans="1:5" ht="12.75">
      <c r="A39" t="s">
        <v>16</v>
      </c>
      <c r="B39" s="14" t="s">
        <v>66</v>
      </c>
      <c r="C39" s="14" t="s">
        <v>52</v>
      </c>
      <c r="D39" s="14" t="s">
        <v>116</v>
      </c>
      <c r="E39" s="16">
        <v>2699</v>
      </c>
    </row>
    <row r="40" spans="1:5" ht="12.75">
      <c r="A40" t="s">
        <v>16</v>
      </c>
      <c r="B40" s="14" t="s">
        <v>67</v>
      </c>
      <c r="C40" s="14" t="s">
        <v>54</v>
      </c>
      <c r="D40" s="14" t="s">
        <v>117</v>
      </c>
      <c r="E40" s="16">
        <v>190554</v>
      </c>
    </row>
    <row r="41" spans="1:5" ht="12.75">
      <c r="A41" t="s">
        <v>16</v>
      </c>
      <c r="B41" s="14" t="s">
        <v>68</v>
      </c>
      <c r="C41" s="14" t="s">
        <v>69</v>
      </c>
      <c r="D41" s="14" t="s">
        <v>118</v>
      </c>
      <c r="E41" s="16">
        <v>14335</v>
      </c>
    </row>
    <row r="42" spans="1:5" ht="12.75">
      <c r="A42" t="s">
        <v>16</v>
      </c>
      <c r="B42" s="52">
        <v>19</v>
      </c>
      <c r="C42" s="14" t="s">
        <v>61</v>
      </c>
      <c r="D42" s="14" t="s">
        <v>119</v>
      </c>
      <c r="E42" s="16">
        <v>28515</v>
      </c>
    </row>
    <row r="43" ht="12.75">
      <c r="E43" s="16"/>
    </row>
    <row r="44" ht="12.75">
      <c r="E44" s="16"/>
    </row>
    <row r="45" spans="1:5" ht="12.75">
      <c r="A45">
        <v>5</v>
      </c>
      <c r="B45" s="52">
        <v>20</v>
      </c>
      <c r="C45" s="14" t="s">
        <v>70</v>
      </c>
      <c r="D45" s="14" t="s">
        <v>102</v>
      </c>
      <c r="E45" s="16">
        <f>(AC+AF-PC-PF)</f>
        <v>903998</v>
      </c>
    </row>
    <row r="46" spans="3:4" ht="12.75">
      <c r="C46" s="14" t="s">
        <v>71</v>
      </c>
      <c r="D46" s="14"/>
    </row>
    <row r="51" spans="2:5" ht="12.75">
      <c r="B51" s="17" t="s">
        <v>72</v>
      </c>
      <c r="C51" s="17" t="s">
        <v>72</v>
      </c>
      <c r="D51" s="17"/>
      <c r="E51" s="17" t="s">
        <v>72</v>
      </c>
    </row>
    <row r="54" ht="12.75">
      <c r="B54" s="14" t="s">
        <v>73</v>
      </c>
    </row>
    <row r="55" ht="12.75">
      <c r="B55" s="14" t="s">
        <v>74</v>
      </c>
    </row>
    <row r="56" ht="12.75">
      <c r="B56" s="14" t="s">
        <v>75</v>
      </c>
    </row>
    <row r="57" ht="12.75">
      <c r="E57" s="15" t="s">
        <v>76</v>
      </c>
    </row>
    <row r="58" ht="12.75">
      <c r="E58" s="15" t="s">
        <v>26</v>
      </c>
    </row>
    <row r="60" spans="1:5" ht="12.75">
      <c r="A60">
        <v>6</v>
      </c>
      <c r="B60" s="52">
        <v>21</v>
      </c>
      <c r="C60" s="14" t="s">
        <v>77</v>
      </c>
      <c r="D60" s="14" t="s">
        <v>104</v>
      </c>
      <c r="E60" s="18">
        <v>267088</v>
      </c>
    </row>
    <row r="61" ht="12.75">
      <c r="D61" s="14"/>
    </row>
    <row r="62" spans="1:5" ht="12.75">
      <c r="A62">
        <v>6</v>
      </c>
      <c r="B62" s="52">
        <v>22</v>
      </c>
      <c r="C62" s="14" t="s">
        <v>78</v>
      </c>
      <c r="D62" s="14" t="s">
        <v>103</v>
      </c>
      <c r="E62" s="18">
        <v>-209046</v>
      </c>
    </row>
    <row r="63" ht="12.75">
      <c r="D63" s="14"/>
    </row>
    <row r="64" ht="12.75">
      <c r="D64" s="14"/>
    </row>
    <row r="65" spans="1:5" ht="12.75">
      <c r="A65">
        <v>6</v>
      </c>
      <c r="B65" s="52">
        <v>24</v>
      </c>
      <c r="C65" s="14" t="s">
        <v>79</v>
      </c>
      <c r="D65" s="14" t="s">
        <v>105</v>
      </c>
      <c r="E65" s="18">
        <v>-7356</v>
      </c>
    </row>
    <row r="66" spans="1:5" ht="12.75">
      <c r="A66">
        <v>6</v>
      </c>
      <c r="B66" s="52">
        <v>25</v>
      </c>
      <c r="C66" s="14" t="s">
        <v>80</v>
      </c>
      <c r="D66" s="14" t="s">
        <v>106</v>
      </c>
      <c r="E66" s="18">
        <v>-14025</v>
      </c>
    </row>
    <row r="67" spans="1:5" ht="12.75">
      <c r="A67">
        <v>6</v>
      </c>
      <c r="B67" s="52">
        <v>26</v>
      </c>
      <c r="C67" s="14" t="s">
        <v>81</v>
      </c>
      <c r="D67" s="14" t="s">
        <v>107</v>
      </c>
      <c r="E67" s="18">
        <v>-2542</v>
      </c>
    </row>
    <row r="68" spans="1:5" ht="12.75">
      <c r="A68">
        <v>6</v>
      </c>
      <c r="B68" s="52">
        <v>27</v>
      </c>
      <c r="C68" s="14" t="s">
        <v>82</v>
      </c>
      <c r="D68" s="14" t="s">
        <v>108</v>
      </c>
      <c r="E68" s="18">
        <v>-21972</v>
      </c>
    </row>
    <row r="69" spans="2:5" ht="12.75">
      <c r="B69" s="14"/>
      <c r="C69" s="14"/>
      <c r="D69" s="14"/>
      <c r="E69" s="18"/>
    </row>
    <row r="70" spans="2:5" ht="12.75">
      <c r="B70" s="14"/>
      <c r="C70" s="14"/>
      <c r="D70" s="14"/>
      <c r="E70" s="18"/>
    </row>
    <row r="71" spans="1:5" ht="12.75">
      <c r="A71">
        <v>6</v>
      </c>
      <c r="B71" s="52">
        <v>28</v>
      </c>
      <c r="C71" s="14" t="s">
        <v>83</v>
      </c>
      <c r="D71" s="14" t="s">
        <v>110</v>
      </c>
      <c r="E71" s="18">
        <v>-3803</v>
      </c>
    </row>
    <row r="72" spans="1:5" ht="12.75">
      <c r="A72">
        <v>6</v>
      </c>
      <c r="B72" s="52">
        <v>29</v>
      </c>
      <c r="C72" s="14" t="s">
        <v>84</v>
      </c>
      <c r="D72" s="14" t="s">
        <v>111</v>
      </c>
      <c r="E72" s="18">
        <v>-1052</v>
      </c>
    </row>
    <row r="73" ht="12.75">
      <c r="D73" s="14"/>
    </row>
    <row r="74" ht="12.75">
      <c r="D74" s="14"/>
    </row>
    <row r="75" spans="1:5" ht="12.75">
      <c r="A75">
        <v>6</v>
      </c>
      <c r="B75" s="52">
        <v>31</v>
      </c>
      <c r="C75" s="14" t="s">
        <v>85</v>
      </c>
      <c r="D75" s="14" t="s">
        <v>113</v>
      </c>
      <c r="E75" s="18">
        <v>-22458</v>
      </c>
    </row>
    <row r="76" ht="12.75">
      <c r="D76" s="14"/>
    </row>
    <row r="77" ht="12.75">
      <c r="D77" s="14"/>
    </row>
    <row r="78" spans="1:5" ht="12.75">
      <c r="A78">
        <v>6</v>
      </c>
      <c r="B78" s="52">
        <v>33</v>
      </c>
      <c r="C78" s="14" t="s">
        <v>86</v>
      </c>
      <c r="D78" s="14" t="s">
        <v>114</v>
      </c>
      <c r="E78" s="18">
        <v>-1370</v>
      </c>
    </row>
    <row r="79" ht="12.75">
      <c r="D79" s="14"/>
    </row>
    <row r="80" ht="12.75">
      <c r="D80" s="14"/>
    </row>
    <row r="81" spans="1:4" ht="12.75">
      <c r="A81">
        <v>6</v>
      </c>
      <c r="B81" s="52">
        <v>35</v>
      </c>
      <c r="C81" s="14" t="s">
        <v>87</v>
      </c>
      <c r="D81" s="14"/>
    </row>
  </sheetData>
  <dataValidations count="2">
    <dataValidation type="whole" operator="greaterThan" allowBlank="1" showInputMessage="1" showErrorMessage="1" promptTitle="Disponibilidades" prompt="Incluye el dinero en efectivo en caja y bancos del país y del exterior y otros valores de poder cancelatorio y liquidez similar" errorTitle="error" error="El Monto no puede ser Negativo" sqref="E4">
      <formula1>0</formula1>
    </dataValidation>
    <dataValidation allowBlank="1" showInputMessage="1" showErrorMessage="1" promptTitle="Inversiones" prompt="Son las realizadas con el ánimo de obtener una renta u otro beneficio, explícito o implícito. incluyen entre otras_ títulos valores, de`´ositos a plazo fijo en entidades financieras, inmuebles y otras propiedades" sqref="E5"/>
  </dataValidations>
  <printOptions/>
  <pageMargins left="0.75" right="0.75" top="1" bottom="1" header="0" footer="0"/>
  <pageSetup orientation="portrait" paperSize="9"/>
  <ignoredErrors>
    <ignoredError sqref="E5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Alexis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dc:title>
  <dc:subject/>
  <dc:creator>Marcelo Claudio Perissé</dc:creator>
  <cp:keywords/>
  <dc:description/>
  <cp:lastModifiedBy>USER</cp:lastModifiedBy>
  <cp:lastPrinted>1980-02-06T02:05:37Z</cp:lastPrinted>
  <dcterms:created xsi:type="dcterms:W3CDTF">1980-01-25T06:37:15Z</dcterms:created>
  <dcterms:modified xsi:type="dcterms:W3CDTF">2006-03-26T22:28:06Z</dcterms:modified>
  <cp:category/>
  <cp:version/>
  <cp:contentType/>
  <cp:contentStatus/>
</cp:coreProperties>
</file>